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ublicar en página\semestre_2020_1\"/>
    </mc:Choice>
  </mc:AlternateContent>
  <bookViews>
    <workbookView xWindow="-105" yWindow="-105" windowWidth="23250" windowHeight="12570"/>
  </bookViews>
  <sheets>
    <sheet name="INDICE TEMATICO" sheetId="4" r:id="rId1"/>
    <sheet name="REFERENCIAS" sheetId="7" r:id="rId2"/>
    <sheet name="CALENDARIO INFORMES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4" i="4" l="1"/>
  <c r="O179" i="4" s="1"/>
  <c r="O159" i="4"/>
  <c r="O77" i="4"/>
  <c r="O55" i="4"/>
  <c r="O41" i="4"/>
  <c r="O38" i="4"/>
  <c r="A75" i="3" l="1"/>
  <c r="A74" i="3"/>
  <c r="Q73" i="3"/>
  <c r="G73" i="3"/>
  <c r="V66" i="3"/>
  <c r="T66" i="3" s="1"/>
  <c r="T69" i="3" s="1"/>
  <c r="R66" i="3"/>
  <c r="Q66" i="3"/>
  <c r="P66" i="3"/>
  <c r="O66" i="3"/>
  <c r="N66" i="3"/>
  <c r="M66" i="3"/>
  <c r="B65" i="3"/>
  <c r="A65" i="3"/>
  <c r="V63" i="3"/>
  <c r="P63" i="3" s="1"/>
  <c r="B62" i="3"/>
  <c r="A62" i="3"/>
  <c r="V60" i="3"/>
  <c r="M60" i="3" s="1"/>
  <c r="B59" i="3"/>
  <c r="A59" i="3"/>
  <c r="V57" i="3"/>
  <c r="R57" i="3" s="1"/>
  <c r="B56" i="3"/>
  <c r="A56" i="3"/>
  <c r="V54" i="3"/>
  <c r="P54" i="3" s="1"/>
  <c r="B53" i="3"/>
  <c r="A53" i="3"/>
  <c r="V51" i="3"/>
  <c r="L51" i="3" s="1"/>
  <c r="N51" i="3"/>
  <c r="B50" i="3"/>
  <c r="A50" i="3"/>
  <c r="V48" i="3"/>
  <c r="K48" i="3" s="1"/>
  <c r="L48" i="3"/>
  <c r="B47" i="3"/>
  <c r="A47" i="3"/>
  <c r="V45" i="3"/>
  <c r="J45" i="3" s="1"/>
  <c r="N45" i="3"/>
  <c r="K45" i="3"/>
  <c r="G45" i="3"/>
  <c r="B44" i="3"/>
  <c r="A44" i="3"/>
  <c r="V42" i="3"/>
  <c r="J42" i="3" s="1"/>
  <c r="K42" i="3"/>
  <c r="B41" i="3"/>
  <c r="A41" i="3"/>
  <c r="V39" i="3"/>
  <c r="M39" i="3" s="1"/>
  <c r="B38" i="3"/>
  <c r="A38" i="3"/>
  <c r="V36" i="3"/>
  <c r="J36" i="3"/>
  <c r="B35" i="3"/>
  <c r="A35" i="3"/>
  <c r="V33" i="3"/>
  <c r="G33" i="3" s="1"/>
  <c r="I33" i="3"/>
  <c r="B32" i="3"/>
  <c r="A32" i="3"/>
  <c r="V30" i="3"/>
  <c r="H30" i="3" s="1"/>
  <c r="G30" i="3"/>
  <c r="F30" i="3"/>
  <c r="B29" i="3"/>
  <c r="A29" i="3"/>
  <c r="V27" i="3"/>
  <c r="F27" i="3"/>
  <c r="E27" i="3"/>
  <c r="B26" i="3"/>
  <c r="A26" i="3"/>
  <c r="V24" i="3"/>
  <c r="G24" i="3" s="1"/>
  <c r="B23" i="3"/>
  <c r="A23" i="3"/>
  <c r="V21" i="3"/>
  <c r="I21" i="3" s="1"/>
  <c r="J21" i="3"/>
  <c r="B20" i="3"/>
  <c r="A20" i="3"/>
  <c r="V18" i="3"/>
  <c r="F18" i="3" s="1"/>
  <c r="J18" i="3"/>
  <c r="B17" i="3"/>
  <c r="A17" i="3"/>
  <c r="V15" i="3"/>
  <c r="H15" i="3"/>
  <c r="G15" i="3"/>
  <c r="F15" i="3"/>
  <c r="E15" i="3"/>
  <c r="B14" i="3"/>
  <c r="A14" i="3"/>
  <c r="V12" i="3"/>
  <c r="G12" i="3" s="1"/>
  <c r="E12" i="3"/>
  <c r="B11" i="3"/>
  <c r="A11" i="3"/>
  <c r="V9" i="3"/>
  <c r="E9" i="3" s="1"/>
  <c r="B8" i="3"/>
  <c r="A8" i="3"/>
  <c r="A1" i="3"/>
  <c r="K66" i="3" l="1"/>
  <c r="S66" i="3"/>
  <c r="L66" i="3"/>
  <c r="H33" i="3"/>
  <c r="Q54" i="3"/>
  <c r="G18" i="3"/>
  <c r="I18" i="3"/>
  <c r="G69" i="3"/>
  <c r="R63" i="3"/>
  <c r="O51" i="3"/>
  <c r="F12" i="3"/>
  <c r="M48" i="3"/>
  <c r="P57" i="3"/>
  <c r="Q60" i="3"/>
  <c r="K21" i="3"/>
  <c r="E69" i="3"/>
  <c r="E70" i="3" s="1"/>
  <c r="F70" i="3" s="1"/>
  <c r="G70" i="3" s="1"/>
  <c r="H18" i="3"/>
  <c r="L21" i="3"/>
  <c r="H24" i="3"/>
  <c r="L45" i="3"/>
  <c r="N48" i="3"/>
  <c r="Q57" i="3"/>
  <c r="R60" i="3"/>
  <c r="R69" i="3" s="1"/>
  <c r="L60" i="3"/>
  <c r="I24" i="3"/>
  <c r="M45" i="3"/>
  <c r="O48" i="3"/>
  <c r="M51" i="3"/>
  <c r="M69" i="3" s="1"/>
  <c r="K60" i="3"/>
  <c r="K69" i="3" s="1"/>
  <c r="S60" i="3"/>
  <c r="S69" i="3" s="1"/>
  <c r="Q63" i="3"/>
  <c r="Q69" i="3" s="1"/>
  <c r="J69" i="3"/>
  <c r="H45" i="3"/>
  <c r="H69" i="3" s="1"/>
  <c r="N60" i="3"/>
  <c r="N69" i="3" s="1"/>
  <c r="F24" i="3"/>
  <c r="F69" i="3" s="1"/>
  <c r="I42" i="3"/>
  <c r="I45" i="3"/>
  <c r="I69" i="3" s="1"/>
  <c r="O54" i="3"/>
  <c r="O60" i="3"/>
  <c r="O63" i="3"/>
  <c r="P60" i="3"/>
  <c r="L69" i="3" l="1"/>
  <c r="P69" i="3"/>
  <c r="O69" i="3"/>
  <c r="H70" i="3"/>
  <c r="I70" i="3" s="1"/>
  <c r="J70" i="3" s="1"/>
  <c r="K70" i="3" s="1"/>
  <c r="L70" i="3" s="1"/>
  <c r="M70" i="3" s="1"/>
  <c r="N70" i="3" s="1"/>
  <c r="O70" i="3" l="1"/>
  <c r="P70" i="3" s="1"/>
  <c r="Q70" i="3" s="1"/>
  <c r="R70" i="3" s="1"/>
  <c r="S70" i="3" s="1"/>
  <c r="T70" i="3" s="1"/>
</calcChain>
</file>

<file path=xl/sharedStrings.xml><?xml version="1.0" encoding="utf-8"?>
<sst xmlns="http://schemas.openxmlformats.org/spreadsheetml/2006/main" count="339" uniqueCount="284">
  <si>
    <t>FECHA</t>
  </si>
  <si>
    <t>LEY FEDERAL DE OBRAS PUBLICAS</t>
  </si>
  <si>
    <t>LEY FEDERAL DE ADQUISICIONES</t>
  </si>
  <si>
    <t>LEY DE OBRAS PUBLICAS CDMX</t>
  </si>
  <si>
    <t>LEY DE ADQUISICIONES CDMX</t>
  </si>
  <si>
    <t>LEY DE SERVIDORES PUBLICOS</t>
  </si>
  <si>
    <t>REGLAMENTO DE PU CDMX</t>
  </si>
  <si>
    <t>MANUAL DE HIDRAULICA URBANA</t>
  </si>
  <si>
    <t>ESTACIONES PLUVIOGRAFICAS CDMX</t>
  </si>
  <si>
    <t>No</t>
  </si>
  <si>
    <t>ACTIVIDAD</t>
  </si>
  <si>
    <t>MES 1( agosto)</t>
  </si>
  <si>
    <t>MES 2 ( septiembre)</t>
  </si>
  <si>
    <t>MES 3  ( octubre)</t>
  </si>
  <si>
    <t>MES 4 ( noviembre)</t>
  </si>
  <si>
    <t>Sem 1</t>
  </si>
  <si>
    <t>Sem 2</t>
  </si>
  <si>
    <t>Sem 3</t>
  </si>
  <si>
    <t>Sem 4</t>
  </si>
  <si>
    <t>Vo.Bo.</t>
  </si>
  <si>
    <t>INFORMES DE DISEÑO  TECNICO DESCRIPTIVOS DE ALUMNOS</t>
  </si>
  <si>
    <t>INFORMES DESCRIPTIVOS DE LA INFORMACION RECOPILADA POR ALUMNOS</t>
  </si>
  <si>
    <t>MATERIA :</t>
  </si>
  <si>
    <t>PROYECTOS HIDRAULICOS URBANOS.</t>
  </si>
  <si>
    <t>PROFESOR:</t>
  </si>
  <si>
    <t>MenI JOSE ROBERTO CAGIGAS  VELASQUEZ.</t>
  </si>
  <si>
    <t>OBJETIVOS:</t>
  </si>
  <si>
    <t>REALIZAR EL CURSO SEMESTRAL DE " PROYECTOS HIDRAULICOS</t>
  </si>
  <si>
    <t>URBANOS, CONJUGANDO FASES DE TEORIA DIRIGIDA A SU APLICACIÓN</t>
  </si>
  <si>
    <t>LA SIGUIENTE ESTRUCTURA TEMATICA, ESTA  DE ACUERDO CON EL INDICE</t>
  </si>
  <si>
    <t xml:space="preserve">DEL PROYECTO REAL, APLICANDO EL MAYOR PORCENTAJE DE TIEMPO EN </t>
  </si>
  <si>
    <t>CON INFORMACION REAL Y PROBLEMAS REALES , RESUELTO HACE 4 AÑOS.</t>
  </si>
  <si>
    <t>HERRAMIENTA DINAMICA EN LOS ANALISIS DE LA PROBLEMÁTICA EN CONDICIONES</t>
  </si>
  <si>
    <t>ACTUALES DEL PROYECTO Y EN LA ETAPA DE ANALISIS Y SELECCIÓN DE OPCIONES</t>
  </si>
  <si>
    <t>DE SOLUCION.</t>
  </si>
  <si>
    <t>PROPORCIONAR ASPECTOS TEORICOS AL DISEÑO Y SU EJECUCION.</t>
  </si>
  <si>
    <t>UNIDAD</t>
  </si>
  <si>
    <t>TEMAS</t>
  </si>
  <si>
    <t>APLICADAS</t>
  </si>
  <si>
    <t>PROYECTADAS</t>
  </si>
  <si>
    <t xml:space="preserve">A </t>
  </si>
  <si>
    <t>PRESENTACION DEL CURSO  Y ORIGEN DE UN PROYECTO DE INFRAESTRUCTURA PUBLICA.</t>
  </si>
  <si>
    <t>NORMATIVIDAD DE LA OBRA PUBLICA.</t>
  </si>
  <si>
    <t>TOTAL ACUMULADAS</t>
  </si>
  <si>
    <t>HORAS</t>
  </si>
  <si>
    <t>3 Y 4</t>
  </si>
  <si>
    <t>PROCEDIMIENTOS DE LICITACION PUBLICA ( REALIZACION DE UNA LICITACION)</t>
  </si>
  <si>
    <t>DESCRIPCION DEL PROYECTO</t>
  </si>
  <si>
    <t>PRESUPUESTO DE OBRA, DESARROLLO DE RECOMENDACIONES OPERATIVAS Y</t>
  </si>
  <si>
    <t>LA INTEGRACION DEL INFORME DEL PROYECTO EJECUTIVO.</t>
  </si>
  <si>
    <t>AUNQUE LA PROBLEMÁTICA DEL PROYECTO ES LA MISMA, SE HAN HECHO VARIAR</t>
  </si>
  <si>
    <t>UN PROYECTO DE RESULTADOS DISTINTOS , IGUAL AL NUMERO DE ALUMNOS DEL CURSO.</t>
  </si>
  <si>
    <t>SE PRETENDE, EN CASO QUE SE DISPONGA DE DOS SEMANAS PARA PLANTEAR Y ANALIZAR</t>
  </si>
  <si>
    <t>UN PROYECTO DE AGUA POTABLE , UTILIZANDO EL SOFT WARE DE EPANET.</t>
  </si>
  <si>
    <t>DESCRIPCION Y PRESENTACION DE INFORMACION DISPONIBLE</t>
  </si>
  <si>
    <t>DESCRIPCION Y PRESENTACION DE PROBLEMÁTICA DEL AREA DE PROYECTO.</t>
  </si>
  <si>
    <t>DESCRIPCION Y PRESENTACION DE INFRAESTRUCTURA HIDRAULICA DISPONIBLE.</t>
  </si>
  <si>
    <t>PLAN DE ACTIVIDADES A DESARROLLAR DURANTE EL CURSO.</t>
  </si>
  <si>
    <t>DESCRIPCION DE INFORMACION DE CAMPO: SUELOS, TOPOGRAFIA, ELECTROMECANICA</t>
  </si>
  <si>
    <t>DESCRIPCION DE LOS ALCANCES DEL CATALOGO DE CONCEPTOS DEL PROYECTO.</t>
  </si>
  <si>
    <t>DESCRIPCION DEL PROGRAMA DE EJECUCION Y ENTREGAS DE INFORMES DEL PROYECTO</t>
  </si>
  <si>
    <t>ESTUDIOS PRELIMINARES.</t>
  </si>
  <si>
    <t>SELECCIÓN DE PROYECTO POR ALUMNO( PROCEDIMIENTO DE LICITACION)</t>
  </si>
  <si>
    <t>OBJETIVOS Y PRODUCTOS FINALES DE RECORRIDOS AL SITIO DE LOS TRABAJOS.</t>
  </si>
  <si>
    <t>OBJETIVOS Y PRODUCTOS FINALES DEL ANALISIS DE INFORMACION.</t>
  </si>
  <si>
    <t>ANALISIS HIDROLOGICO. OBJETIVOS Y PRODUCTOS RESULTANTES DEL INFORME.</t>
  </si>
  <si>
    <t>OBTENCION DE PARAMETROS FISICOS DE LA CUENCA GENERAL.</t>
  </si>
  <si>
    <t>OBTENCION DE HIDROGRAMA DE DESCARGA CONDICIONES ACTUALES Y FUTURAS</t>
  </si>
  <si>
    <t>DE LA ZONA DE PROYECTO.</t>
  </si>
  <si>
    <t>6,7,8</t>
  </si>
  <si>
    <t xml:space="preserve">DESCRIPCION, OBTENCION Y PRODUCTO DE INFORME DE LA INFRAESTRUCTURA </t>
  </si>
  <si>
    <t>ANALISIS E INFORME  DE USOS DE SUELO Y CAPACIDAD DE ESCURRIMIENTO SUPERFICIAL.</t>
  </si>
  <si>
    <t xml:space="preserve">FECHAS  DE ENTREGAS DE TRABAJOS E </t>
  </si>
  <si>
    <t>INFORMES PARCIALES Y FINALES DEL PROYECTO</t>
  </si>
  <si>
    <t>RECORRIDOS , VISITAS DE RECONOCIMIENTO DEL SITIO DE PROYECTO</t>
  </si>
  <si>
    <t>FECHA: 6 ENTREGA DE INFORME DE</t>
  </si>
  <si>
    <t>FECHA: 6 ENTREGA DE CONCURSO DEL</t>
  </si>
  <si>
    <t xml:space="preserve">RECOPILACION Y ANALISIS DE ESTADISTICA DE CRECIMIENTO POBLACIONAL, CONDICIONES </t>
  </si>
  <si>
    <t>ACTUALES Y AL HORIZONTE DE PROYECTO( 25 AÑOS).</t>
  </si>
  <si>
    <t>RECOPILACION Y ANALISIS DE DEMANDA DE SERVICIOS DE AGUA POTABLE ACTUAL Y AL</t>
  </si>
  <si>
    <t>HORIZONTE DEL PROYECTO.</t>
  </si>
  <si>
    <t>OBJETIVOS Y PRODUCTOS FINALES DEL ANALISIS DE LA INFORMACION</t>
  </si>
  <si>
    <t>DESCRIPCION DE LA ESTRUCTURA DE CONTENIDO DEL MANIFIESTO DE IMPACTO AMBIENTAL</t>
  </si>
  <si>
    <t>ETAPAS DE DISEÑO.</t>
  </si>
  <si>
    <t>ANALISIS CUALITATIVOS DE RESULTADOS DE INUNDACIONES EN EL AREA DE PROYECTO.</t>
  </si>
  <si>
    <t>BAJO CONDICIONES DE LA TORMENTA DE DISEÑO DE : 5, 10, 15 AÑOS DE Tr.</t>
  </si>
  <si>
    <t>REALIZACION DE MODELACION NUMERICA  DE FUNCIONAMIENTO HIDRAULICO DE LA RED ACTUAL</t>
  </si>
  <si>
    <t>CONDICIONES DE DESCARGA : LIBRE, PARCIALMENTE AHOGADA Y TOTALMENTE AHOGADA.</t>
  </si>
  <si>
    <t>FECHA 15 . 2.- INFORME : ANALISIS DE INFORMACION.</t>
  </si>
  <si>
    <t>DESCRIPCION Y RESULTADOS DEL INFORME DE " DIAGNOSTICO DE LA INFRAESTRUCTURA".</t>
  </si>
  <si>
    <t>SE PROPONDRAN LOS PROCEDIMIENTOS DE  ANALISIS DE OPCIONES DE PUNTOS DE DESCARGA FINAL</t>
  </si>
  <si>
    <t>SE PROPONDRAN LOS PROCEDIMIENTOS DE GENERACION DE TRAZOS DE COLECTOR PRINCIPAL.</t>
  </si>
  <si>
    <t>SE PROPONDRAN LOS PROCEDIMIENTOS DE ANALISIS DINAMICO ( SWMM) LAS OPCIONES DE SOLUCION</t>
  </si>
  <si>
    <t>Y MANTENIMIENTOS DE CADA OPCION.</t>
  </si>
  <si>
    <t>UTILIZANDO LOS SONDEOS DE LA INFRAESTRUCTURA HIDRAULICA ACTUAL.</t>
  </si>
  <si>
    <t>AL PROGRAMA DE TIEMPOS DE ENTREGA DE INFORMACION.</t>
  </si>
  <si>
    <t xml:space="preserve">SONDEOS DE INFRAESTRUCTURA QUE ESTARA DISPONIBLE DE ACUERDO </t>
  </si>
  <si>
    <t>SE PROPONDRAN LOS PROCEDIMIENTOS DE ANALISIS DE LOS COSTOS FINANCIEROS DE CONSTRUCCION</t>
  </si>
  <si>
    <t xml:space="preserve">INFORMES DE DATOS DE TRABAJOS DE CAMPO: </t>
  </si>
  <si>
    <t>INFORME DE DATOS " RESULTADOS  DE GEOTECNIA DE SONDEOS DE PCAs</t>
  </si>
  <si>
    <t>DE APOYO".</t>
  </si>
  <si>
    <t xml:space="preserve">INFORME DE DATOS "  LEVANTAMIENTOS TRAZO Y NIVELACION DE POLIGONAL </t>
  </si>
  <si>
    <t>INFORME DE DATOS" LEVANTAMIENTO DE PLANIMETRIA CON INFRAESTRUCTURA"</t>
  </si>
  <si>
    <t>INFORME DE DATOS" NIVELACION DE PERFILES"</t>
  </si>
  <si>
    <t>INFORME DE DATOS " NIVELACION DIFERENCIAL DE PRECISION LIGA DE BANCOS"</t>
  </si>
  <si>
    <t>INFORME DE DATOS" CONFIGURACION TOPOGRAFICA DEL PREDIO DE UBICACIÓN</t>
  </si>
  <si>
    <t>DE PLANTA DE BOMBEO".</t>
  </si>
  <si>
    <t xml:space="preserve">PROPUESTA Y ANALISIS DE OPCIONES DE SOLUCION. </t>
  </si>
  <si>
    <t>DESCRIPCION DE CONTENIDOS Y PRODUCTO FINAL" INFORME DE ANALISIS Y SELECCIÓN</t>
  </si>
  <si>
    <t>DE ALTERNATIVAS DE SOLUCION".</t>
  </si>
  <si>
    <t>PROCEDIMIENTO DE TRAZO DE ALTERNATIVA DE SOLUCION EN " PLANOS BLANCOS</t>
  </si>
  <si>
    <t>TOPOGRAFICOS".</t>
  </si>
  <si>
    <t>(POZOS Y REJILLAS).</t>
  </si>
  <si>
    <t>PROCEDIMIENTO DE UBICACIÓN DE PUNTOS DE CAPTACION DE ESCURRIMIENTO</t>
  </si>
  <si>
    <t>ANALISIS DE FUNCIONAMIENTO HIDRAULICO DE LA RED CON POLITICAS DE OPERACIÓN</t>
  </si>
  <si>
    <t>CON LA PLANTA DE BOMBEO, CON VARIACIONES DE CONDICIONES INICIALES DE NIVEL:</t>
  </si>
  <si>
    <t>DETERMINACION POTENCIA Y NUMERO DE BOMBAS</t>
  </si>
  <si>
    <t>DIMENSIONES PRELIMINARES DEL CARCAMO.</t>
  </si>
  <si>
    <t>ANALISIS CUALITATIVO DE DERRAMES DE INUNDACIONES.</t>
  </si>
  <si>
    <t>a)</t>
  </si>
  <si>
    <t>g)</t>
  </si>
  <si>
    <t>b)</t>
  </si>
  <si>
    <t>c)</t>
  </si>
  <si>
    <t>d)</t>
  </si>
  <si>
    <t>e)</t>
  </si>
  <si>
    <t>f)</t>
  </si>
  <si>
    <t>DETERMINACION DE COTAS DE PLANTILLA DE SUBCOLECTORES Y COLECTORES.</t>
  </si>
  <si>
    <t>DISEÑO HIDRAULICO DE ESTRUCTURAS HIDRAULICAS:</t>
  </si>
  <si>
    <t>POZOS - CAJA</t>
  </si>
  <si>
    <t>CANAL DE REJILLAS ( CAPTACION)</t>
  </si>
  <si>
    <t>BOCAS DE TORMENTA  DE PISO Y BANQUETA</t>
  </si>
  <si>
    <t>CAJA RECEPCION DE COLECTOR A PLANTA DE BOMBEO.</t>
  </si>
  <si>
    <t xml:space="preserve">f) </t>
  </si>
  <si>
    <t>DETALLES CRUCEROS ESPECIALES DE RED DE AGUA POTABLE.</t>
  </si>
  <si>
    <t>Y COLECTORES HASTA PUNTO DE DESCARGA DE CAJA DE CONTROL EN PLANTA DE BOMBEO.</t>
  </si>
  <si>
    <t>h)</t>
  </si>
  <si>
    <t>ESTRUCTURA DE DESCARGA FINAL  A CAJON COLECTOR DE RIO CHURUBUSCO.</t>
  </si>
  <si>
    <t>SELECCIÓN DE CLASE Y TIPO DE TUBERIA SEGÚN SU DIAMETRO.</t>
  </si>
  <si>
    <t>I)</t>
  </si>
  <si>
    <t>DETERMINACION DE GENERADORES DE VOLUMENES DE OBRA.</t>
  </si>
  <si>
    <t>J)</t>
  </si>
  <si>
    <t>PROPUESTA DE CATALOGO DE OBRA.</t>
  </si>
  <si>
    <t>K)</t>
  </si>
  <si>
    <t>ELABORACION DE PLANOS HIDRAULICOS DE ESTRUCTURAS HIDRAULICAS.</t>
  </si>
  <si>
    <t>PROYECTO EJECUTIVO HIDRAULICO</t>
  </si>
  <si>
    <t>PROYECTO EJECUTIVO  ELECTROMECANICO DE PLANTA DE BOMBEO.</t>
  </si>
  <si>
    <t>L)</t>
  </si>
  <si>
    <t>DESCRIPCCION DE CONTENIDO:" INFORME DEL PROYECTO HIDRAULICO "</t>
  </si>
  <si>
    <t>EXPOSICION TECNICA DE EXPERTO SOBRE EL PROYECTO ELECTROMECANICO</t>
  </si>
  <si>
    <t>EXPOSICION TECNICA SOBRE LAS ESPECIFICACIONES Y CATALOGO DE PROYECTO</t>
  </si>
  <si>
    <t>ELECTROMECANICO.</t>
  </si>
  <si>
    <t>DESCRIPCION DE CONTENIDO DE INFORME DE EXPOSICION PROYECTO</t>
  </si>
  <si>
    <t>PROYECTO EJECUTIVO ESTRUCTURAL.</t>
  </si>
  <si>
    <t>ASPECTOS OPERATIVOS Y DE MANTENIMIENTO.</t>
  </si>
  <si>
    <t>EXPOSICION TECNICA DE EXPERTO SOBRE EL PROYECTO ESTRUCTURAL : CARCAMO Y ESTRUCTURAS.</t>
  </si>
  <si>
    <t>ESTRUCTURAL.</t>
  </si>
  <si>
    <t>EJECUTIVO ESTRUCTURAS</t>
  </si>
  <si>
    <t>PROYECTO EJECUTIVO DE PROCEDIMIENTOS CONSTRUCTIVOS.</t>
  </si>
  <si>
    <t>EXPOSICION TECNICA DE EXPERTO. PROCEDIMIENTO DE EXCAVACION E</t>
  </si>
  <si>
    <t>INSTALACION DE TUBERIA.</t>
  </si>
  <si>
    <t>EXPOSICION TECNICA DE EXPERTO. PROCEDIMIENTO DE EXCAVACION</t>
  </si>
  <si>
    <t>Y CONSTRUCCION DE CARCAMO DE BOMBEO.</t>
  </si>
  <si>
    <t xml:space="preserve">DESCRIPCION DE CONTENIDO DE INFORME DE EXPOSICION DE </t>
  </si>
  <si>
    <t>PROCEDIMIENTO CONSTRUCTIVOS.</t>
  </si>
  <si>
    <t>PRESUPUESTO DE OBRA.</t>
  </si>
  <si>
    <t>ELABORACION DE PLANOS PLANTA , PERFIL Y SECCIONES TRANVERSALES DE SUBCOLECTORES</t>
  </si>
  <si>
    <t>DESCRIPCION DE PREPARACION Y DISEÑO DE CATALOGO Y PRESUPUESTO DE OBRA DE:</t>
  </si>
  <si>
    <t>ESTRUCTURAS DE CAPTACION POR TRAMO DE CALLES.</t>
  </si>
  <si>
    <t>SUBCOLECTORES POR TRAMO DE CALLES( incluyen pozos y cajas )</t>
  </si>
  <si>
    <t>COLECTORES POR TRAMO DE CALLES( incluyen pozos y cajas )</t>
  </si>
  <si>
    <t>CAJA DE CONTROL DE DESCARGA PREVIA AL CARCAMO.</t>
  </si>
  <si>
    <t xml:space="preserve">OBRA CIVIL DE CARCAMO Y ESTRUCTURA DE DESCARGA FINAL </t>
  </si>
  <si>
    <t>OBRA MECANICA DE CARCAMO DE BOMBEO( incluye equipamientos)</t>
  </si>
  <si>
    <t>OBRA ELECTRICA DE CARCAMO DE BOMBEO( incluye equipamientos ).</t>
  </si>
  <si>
    <t xml:space="preserve">DESCRIPCION DE CONTENIDO DE INFORME DE  CATALOGO Y </t>
  </si>
  <si>
    <t>FECHA 18</t>
  </si>
  <si>
    <t>Sem 5</t>
  </si>
  <si>
    <t>Sem 6</t>
  </si>
  <si>
    <t>Sem 7</t>
  </si>
  <si>
    <t>Sem 8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</si>
  <si>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</si>
  <si>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</si>
  <si>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</si>
  <si>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</si>
  <si>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</si>
  <si>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</si>
  <si>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</si>
  <si>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</si>
  <si>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FECHA 24</t>
  </si>
  <si>
    <t>FECHA 15</t>
  </si>
  <si>
    <t>FECHA 33</t>
  </si>
  <si>
    <t>FECHA 36</t>
  </si>
  <si>
    <t>FECHA 39</t>
  </si>
  <si>
    <t>FECHA 45</t>
  </si>
  <si>
    <t>FECHA 42</t>
  </si>
  <si>
    <t>FECHA 48</t>
  </si>
  <si>
    <t>FECHA 3</t>
  </si>
  <si>
    <t>12, 14,16 AGO</t>
  </si>
  <si>
    <t>5,7,9 AGO</t>
  </si>
  <si>
    <t>19,21,23 AGO</t>
  </si>
  <si>
    <t>26,28,30 AGO</t>
  </si>
  <si>
    <t>2,4,6 SEP</t>
  </si>
  <si>
    <t>9,11 , 13 SEP</t>
  </si>
  <si>
    <t>16,18,20 SEP</t>
  </si>
  <si>
    <t>23,25,27 SEP</t>
  </si>
  <si>
    <t>30 SEP, 2,4 OCT</t>
  </si>
  <si>
    <t>7,9,11 OCT</t>
  </si>
  <si>
    <t>14,16,18 OCT</t>
  </si>
  <si>
    <t>21,23,25 OCT</t>
  </si>
  <si>
    <t>28,30 OCT, Y 1 NOV</t>
  </si>
  <si>
    <t>4,6,8 NOV</t>
  </si>
  <si>
    <t>11,13,15 NOV</t>
  </si>
  <si>
    <t>18,20,22 NOV</t>
  </si>
  <si>
    <t>RECORRIDOS AL SITIO( 16 , AGOSTO)</t>
  </si>
  <si>
    <t>PROYECTO.( 16 DE AGOSTO)</t>
  </si>
  <si>
    <t>ENTREGA POR PARTE DEL ALUMNO( 6 DE SEPTIEMBRE)</t>
  </si>
  <si>
    <t>FECHA 15.  3. INFORME: ANALISIS HIDROLOGICO( 6 DE SEPTIEMBRE)</t>
  </si>
  <si>
    <t>FECHA: 18   ENTREGA DE 4. INFORME DE DIAGNOSTICO DE LA INFRAESTRUCTURA EXISTENTE".( 13 SEPTIEMBRE).</t>
  </si>
  <si>
    <t>FECHA 20</t>
  </si>
  <si>
    <t xml:space="preserve">FECHA: 20   ENTREGA DE   5.  INFORME " RESULTADOS DE LA GEOTECNIA DE PCAs"( 18 SEPTIEMBRE)  </t>
  </si>
  <si>
    <t>FECHA: 20   ENTREGA DE    6.INFORME " TRAZO Y NIVELACION DE POLIGONAL DE APOYO"( 18 SEPTIEMBRE).</t>
  </si>
  <si>
    <t>FECHA : 20  ENTREGA DE 7. INFORME " SONDEOS DE IFRAESTRUCTURAS DE AGUA POTABLE Y DRENAJE"( 18 SEPTIEMBRE)</t>
  </si>
  <si>
    <t>FECHA: 20   ENTREGA DE  8. INFORME " LEVANTAMIENTO DE PLANIMETRIA".( 18 SEPTIEMBRE)</t>
  </si>
  <si>
    <t>FECHA: 20   ENTREGA DE  9.- INFORME" NIVELACION DE PERFILES "( 18  SEPTIEMBRE)</t>
  </si>
  <si>
    <t>FECHA: 20   ENTREGA DE 10. - INFORME DE NIVELACION DIFERENCIAL DE PRECISION ".( 18 SEPTIEMBRE)</t>
  </si>
  <si>
    <t>FECHA: 20   ENTREGA DE 11.- INFORME " CONFIGURACION TOPOGRAFICA DE PREDIO DE PLANTA DE BOMBEO"( 18 SEPTIEMBRE)..</t>
  </si>
  <si>
    <r>
      <t>EXPÓSICION TECNICA DE PLANOS EJECUTIVOS ELECTROMECANICOS.</t>
    </r>
    <r>
      <rPr>
        <b/>
        <sz val="11"/>
        <color rgb="FFFF0000"/>
        <rFont val="Calibri"/>
        <family val="2"/>
        <scheme val="minor"/>
      </rPr>
      <t>( FECHA : 21 OCTUBRE</t>
    </r>
    <r>
      <rPr>
        <b/>
        <sz val="11"/>
        <color theme="1"/>
        <rFont val="Calibri"/>
        <family val="2"/>
        <scheme val="minor"/>
      </rPr>
      <t>)</t>
    </r>
  </si>
  <si>
    <r>
      <t>EXPÓSICION TECNICA DE PLANOS EJECUTIVOS ESTRUCTURALES.</t>
    </r>
    <r>
      <rPr>
        <b/>
        <sz val="11"/>
        <color rgb="FFFF0000"/>
        <rFont val="Calibri"/>
        <family val="2"/>
        <scheme val="minor"/>
      </rPr>
      <t>( 23 DE OCTUBRE )</t>
    </r>
  </si>
  <si>
    <r>
      <t>Y CONSTRUCCION DE ESTRUCTURAS HIDRAULICAS.</t>
    </r>
    <r>
      <rPr>
        <b/>
        <sz val="11"/>
        <color rgb="FFFF0000"/>
        <rFont val="Calibri"/>
        <family val="2"/>
        <scheme val="minor"/>
      </rPr>
      <t>( 25 DE OCTUBRE)</t>
    </r>
  </si>
  <si>
    <t>MANIFIESTO DE IMPACTO AMBIENTAL.</t>
  </si>
  <si>
    <t>DESCRIPCION DE CONTENIDO DE INFORME DE IMPACTO AMBIENTAL.</t>
  </si>
  <si>
    <t>FECHA: 20   ENTREGA DE 12.- INFORME " ANALISIS DE CONTENIDOS DE MANIFIESTO DE IMPACTO AMBIENTAL"( 18 SEPTIEMBRE)..</t>
  </si>
  <si>
    <t>FECHA :   24      ENTREGA DE 13:- " INFORME DE ANALISIS Y SELECCIÓN DE ALTERNATIVAS". ( 27 DE SEPTIEMBRE)</t>
  </si>
  <si>
    <t>FECHA :   33       ENTREGA DE 14:- "  PROYECTO HIDRAULICO , PLANOS". ( 25 OCTUBRE)</t>
  </si>
  <si>
    <t>FECHA :   33       ENTREGA DE 14:- " INFORME DE PROYECTO HIDRAULICO DE DRENAJES". ( 25 OCTUBRE)</t>
  </si>
  <si>
    <t>FECHA :   39       ENTREGA DE 15:- " INFORME DE EXPOSICION PROYECTO ELECTROMECANICO". ( 1 DE NOVIEMBRE)</t>
  </si>
  <si>
    <t>FECHA :   39       ENTREGA DE 15:- " INFORME DE EXPOSICION PROYECTO ESTRUCTURAL". ( 1 DE NOVIEMBRE)</t>
  </si>
  <si>
    <t>FECHA :   39       ENTREGA DE 15:- " INFORME DE EXPOSICION PROCEDIMIENTO CONSTRUCTIVO". ( 1 DE NOVIEMBRE)</t>
  </si>
  <si>
    <t>FECHA :   42      ENTREGA DE 16:- " INFORME DE CATALOGO DE CONCEPTOS Y PRESUPUESTO DE OBRA". ( 8 DE NOVIEMBRE)</t>
  </si>
  <si>
    <t>FECHA :   45      ENTREGA DE 17:- " INFORME DE MANIFIESTO DE IMPACTO AMBIENTAL". ( 15 DE NOVIEMBRE)</t>
  </si>
  <si>
    <t>FECHA :   48      ENTREGA DE 18:- " INFORME FINAL". ( 22 DE NOVIEMBRE)</t>
  </si>
  <si>
    <t>INFORME EJECUTIVO.</t>
  </si>
  <si>
    <t>SE LLEVARA EL CURSO HASTA EL DESARROLLO DE PLANOS DE PROYECTO EJECUTIVO</t>
  </si>
  <si>
    <t xml:space="preserve">LOS PERIODOS DE RETORNO Y COEFICIENTES DE ESCURRIMIENTO, A FIN DE ASIGNAR </t>
  </si>
  <si>
    <t>DIRECTA AL DESARROLLO DE UN "  PROYECTO DE DRENAJE URBANO";</t>
  </si>
  <si>
    <t>DEL PROGRAMA DE ACTIVIDAD ACADEMICA, PERO DANDO ENFASIS AL DESARROLLO</t>
  </si>
  <si>
    <t>SE DESTINA TIEMPO LA ENSEÑANZA DEL USO DEL SOFTWARE SWMM, COMO</t>
  </si>
  <si>
    <t>PROFESOR</t>
  </si>
  <si>
    <t>MenI JOSE ROBERTO  CAGIGAS VELASQUEZ</t>
  </si>
  <si>
    <t>PARA EL CURSO: PROYECTOS HIDRAULICOS URBANOS. FACULTAD DE INGENIERIA. UNIVERSIDAD NACIONAL AUTONOMA DE MEXICO</t>
  </si>
  <si>
    <t>PROGRAMACION FISICA DE EJECUCION Y ENTREGA DE INFORMES PARCIALES DE LOS ALUMNOS</t>
  </si>
  <si>
    <t>GOBIERNO DE LOS ESTADOS UNIDOS MEXICANOS.</t>
  </si>
  <si>
    <t>GOBIERNO DE LOS ESTADOS UNIDOS MEXICANOS</t>
  </si>
  <si>
    <t>TOMOS I Y II, TEORIA GENERAL Y EJEMPLOS</t>
  </si>
  <si>
    <t>DGCOH, GOBIERNO DEL DISTRITO FEDERAL, MEXICO</t>
  </si>
  <si>
    <t>GOBIERNO DE LA CIUDAD DE MEXICO.</t>
  </si>
  <si>
    <t>INTRODUCCION A LA HIDROLOGIA URBANA</t>
  </si>
  <si>
    <t>DANIEL FRANCISCO CAMPOS ARANDA.</t>
  </si>
  <si>
    <t>MEXICO.</t>
  </si>
  <si>
    <t>HIDROLOGIA APLICADA.</t>
  </si>
  <si>
    <t>VEN TE CHOW, DAVID R. MAIDMENT,LARRY  W. MAYS.</t>
  </si>
  <si>
    <t>USA</t>
  </si>
  <si>
    <t>CURSO DE ANALISIS Y REHABILITACION DE REDES DE ALCANTARILLADO</t>
  </si>
  <si>
    <t>MEDIANTE EL CODIGO SWMM  5.0</t>
  </si>
  <si>
    <t>UNIVERSITAT POLITECNICA DE CATALUNYA</t>
  </si>
  <si>
    <t>ETS INGENIEROS DE CAMINOS, CANALES, Y PUERTOS DE BARCELONA.</t>
  </si>
  <si>
    <t>DEPARTAMENTO DE INGENIERIA HIDRAULICA Y MARITIMA.</t>
  </si>
  <si>
    <t>ESPAÑA.</t>
  </si>
  <si>
    <t>INGENIERIA HIDRAULICA APLICADA A LOS SISTEMAS DE DISTRIBUCION DE AGUA.</t>
  </si>
  <si>
    <t>UNIVERSIDAD POLITECNICA DE VALENCIA.</t>
  </si>
  <si>
    <t>SISTEMA DE AGUAS DE LA CIUDAD DE MEXICO.</t>
  </si>
  <si>
    <t>*****</t>
  </si>
  <si>
    <t>EN LA CEDULA ACADEMICA DEL DEPARTAMENTO DE HIDRAULICA</t>
  </si>
  <si>
    <t>FACULTAD DE INGENIERIA DE LA UNAM.</t>
  </si>
  <si>
    <t>REFERENCIAS BIBLIOGRAFICAS ADICIONALES.</t>
  </si>
  <si>
    <t>PROCEDIMIENTO DE CALIFICACION:</t>
  </si>
  <si>
    <t>CALIFICACION DE LOS INFORMES PARCIALES A LO LARGO DEL CURSO.</t>
  </si>
  <si>
    <t>SOLICITADAS EN CADA UNO DE LOS INFORMES PARCIALES.</t>
  </si>
  <si>
    <t>Men I JOSE ROBERTO CAGIGAS VELASQUEZ.</t>
  </si>
  <si>
    <t>PROFESOR DEL CURSO.</t>
  </si>
  <si>
    <t>2 DE SEPTIEMBRE DEL 2019</t>
  </si>
  <si>
    <t>CALIFICACION LA ENTREGA FINAL DEL PROYECTO CON LAS CORRECCIONES</t>
  </si>
  <si>
    <t>TOTAL</t>
  </si>
  <si>
    <t>LA BIBLIOGRAFIA DESCRITA,  SE AGREGA A LA YA DEFINIDA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</si>
</sst>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80A]#,##0.00"/>
    <numFmt numFmtId="165" formatCode="0.000%"/>
    <numFmt numFmtId="166" formatCode="#,##0.0000"/>
    <numFmt numFmtId="167" formatCode="#,##0.00000"/>
    <numFmt numFmtId="168" formatCode="0.0000%"/>
    <numFmt numFmtId="169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Fill="1" applyBorder="1"/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6" fillId="0" borderId="2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6" fillId="0" borderId="28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165" fontId="6" fillId="0" borderId="27" xfId="1" applyNumberFormat="1" applyFont="1" applyBorder="1" applyAlignment="1">
      <alignment horizontal="center" vertical="top"/>
    </xf>
    <xf numFmtId="9" fontId="6" fillId="0" borderId="1" xfId="1" applyFont="1" applyBorder="1" applyAlignment="1">
      <alignment horizontal="center" vertical="top"/>
    </xf>
    <xf numFmtId="9" fontId="6" fillId="0" borderId="28" xfId="1" applyFont="1" applyBorder="1" applyAlignment="1">
      <alignment horizontal="center" vertical="top"/>
    </xf>
    <xf numFmtId="166" fontId="8" fillId="0" borderId="0" xfId="0" applyNumberFormat="1" applyFont="1" applyAlignment="1">
      <alignment vertical="top"/>
    </xf>
    <xf numFmtId="0" fontId="9" fillId="0" borderId="26" xfId="0" applyFont="1" applyBorder="1" applyAlignment="1">
      <alignment horizontal="right"/>
    </xf>
    <xf numFmtId="0" fontId="9" fillId="0" borderId="29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30" xfId="0" applyNumberFormat="1" applyFont="1" applyBorder="1" applyAlignment="1">
      <alignment horizontal="center" vertical="top"/>
    </xf>
    <xf numFmtId="0" fontId="8" fillId="0" borderId="0" xfId="0" applyFont="1"/>
    <xf numFmtId="0" fontId="6" fillId="0" borderId="26" xfId="0" applyFont="1" applyBorder="1" applyAlignment="1">
      <alignment horizontal="center"/>
    </xf>
    <xf numFmtId="0" fontId="6" fillId="2" borderId="27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167" fontId="8" fillId="0" borderId="0" xfId="0" applyNumberFormat="1" applyFont="1"/>
    <xf numFmtId="0" fontId="7" fillId="5" borderId="1" xfId="0" applyFont="1" applyFill="1" applyBorder="1" applyAlignment="1">
      <alignment horizontal="center" vertical="top"/>
    </xf>
    <xf numFmtId="166" fontId="8" fillId="0" borderId="0" xfId="0" applyNumberFormat="1" applyFont="1"/>
    <xf numFmtId="0" fontId="6" fillId="0" borderId="29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9" fontId="6" fillId="0" borderId="27" xfId="1" applyFont="1" applyBorder="1" applyAlignment="1">
      <alignment horizontal="center" vertical="top"/>
    </xf>
    <xf numFmtId="164" fontId="6" fillId="5" borderId="1" xfId="0" applyNumberFormat="1" applyFont="1" applyFill="1" applyBorder="1" applyAlignment="1">
      <alignment horizontal="center" vertical="top"/>
    </xf>
    <xf numFmtId="168" fontId="6" fillId="0" borderId="1" xfId="1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168" fontId="6" fillId="0" borderId="27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9" fontId="6" fillId="0" borderId="29" xfId="1" applyFont="1" applyBorder="1" applyAlignment="1">
      <alignment horizontal="center" vertical="top"/>
    </xf>
    <xf numFmtId="9" fontId="6" fillId="0" borderId="0" xfId="1" applyFont="1" applyAlignment="1">
      <alignment horizontal="center" vertical="top"/>
    </xf>
    <xf numFmtId="9" fontId="6" fillId="0" borderId="30" xfId="1" applyFont="1" applyBorder="1" applyAlignment="1">
      <alignment horizontal="center" vertical="top"/>
    </xf>
    <xf numFmtId="9" fontId="6" fillId="2" borderId="1" xfId="1" applyFont="1" applyFill="1" applyBorder="1" applyAlignment="1">
      <alignment horizontal="center" vertical="top"/>
    </xf>
    <xf numFmtId="9" fontId="6" fillId="3" borderId="3" xfId="1" applyFont="1" applyFill="1" applyBorder="1" applyAlignment="1">
      <alignment horizontal="center" vertical="top"/>
    </xf>
    <xf numFmtId="9" fontId="6" fillId="4" borderId="4" xfId="1" applyFont="1" applyFill="1" applyBorder="1" applyAlignment="1">
      <alignment horizontal="center" vertical="top"/>
    </xf>
    <xf numFmtId="9" fontId="6" fillId="0" borderId="7" xfId="1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9" fontId="6" fillId="5" borderId="1" xfId="1" applyFont="1" applyFill="1" applyBorder="1" applyAlignment="1">
      <alignment horizontal="center" vertical="top"/>
    </xf>
    <xf numFmtId="10" fontId="6" fillId="0" borderId="27" xfId="1" applyNumberFormat="1" applyFont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/>
    </xf>
    <xf numFmtId="164" fontId="6" fillId="5" borderId="28" xfId="0" applyNumberFormat="1" applyFont="1" applyFill="1" applyBorder="1" applyAlignment="1">
      <alignment horizontal="center" vertical="top"/>
    </xf>
    <xf numFmtId="0" fontId="9" fillId="0" borderId="3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33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0" xfId="0" applyFont="1"/>
    <xf numFmtId="0" fontId="6" fillId="5" borderId="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0" fillId="0" borderId="31" xfId="0" applyBorder="1"/>
    <xf numFmtId="0" fontId="0" fillId="0" borderId="15" xfId="0" applyBorder="1"/>
    <xf numFmtId="0" fontId="0" fillId="0" borderId="15" xfId="0" applyBorder="1" applyAlignment="1">
      <alignment horizontal="left"/>
    </xf>
    <xf numFmtId="0" fontId="9" fillId="0" borderId="15" xfId="0" applyFont="1" applyBorder="1"/>
    <xf numFmtId="0" fontId="9" fillId="0" borderId="23" xfId="0" applyFont="1" applyBorder="1"/>
    <xf numFmtId="0" fontId="10" fillId="0" borderId="17" xfId="0" applyFont="1" applyBorder="1" applyAlignment="1">
      <alignment horizontal="right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/>
    <xf numFmtId="0" fontId="0" fillId="0" borderId="11" xfId="0" applyBorder="1"/>
    <xf numFmtId="0" fontId="0" fillId="0" borderId="37" xfId="0" applyBorder="1"/>
    <xf numFmtId="0" fontId="0" fillId="0" borderId="12" xfId="0" applyBorder="1"/>
    <xf numFmtId="0" fontId="0" fillId="0" borderId="35" xfId="0" applyBorder="1"/>
    <xf numFmtId="0" fontId="0" fillId="0" borderId="36" xfId="0" applyBorder="1"/>
    <xf numFmtId="0" fontId="0" fillId="0" borderId="13" xfId="0" applyBorder="1"/>
    <xf numFmtId="0" fontId="5" fillId="0" borderId="26" xfId="0" applyFont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1" fontId="12" fillId="3" borderId="4" xfId="0" applyNumberFormat="1" applyFont="1" applyFill="1" applyBorder="1" applyAlignment="1">
      <alignment horizontal="center"/>
    </xf>
    <xf numFmtId="1" fontId="12" fillId="3" borderId="17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top"/>
    </xf>
    <xf numFmtId="0" fontId="6" fillId="0" borderId="29" xfId="0" applyFont="1" applyBorder="1" applyAlignment="1">
      <alignment horizontal="left"/>
    </xf>
    <xf numFmtId="0" fontId="1" fillId="0" borderId="41" xfId="0" applyFont="1" applyBorder="1"/>
    <xf numFmtId="0" fontId="0" fillId="0" borderId="41" xfId="0" applyBorder="1"/>
    <xf numFmtId="0" fontId="1" fillId="0" borderId="42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2" xfId="0" applyBorder="1"/>
    <xf numFmtId="0" fontId="1" fillId="0" borderId="1" xfId="0" applyFont="1" applyBorder="1"/>
    <xf numFmtId="0" fontId="11" fillId="0" borderId="1" xfId="0" applyFont="1" applyBorder="1"/>
    <xf numFmtId="0" fontId="1" fillId="0" borderId="11" xfId="0" applyFont="1" applyBorder="1"/>
    <xf numFmtId="0" fontId="0" fillId="0" borderId="0" xfId="0" applyBorder="1"/>
    <xf numFmtId="0" fontId="0" fillId="0" borderId="43" xfId="0" applyBorder="1"/>
    <xf numFmtId="0" fontId="2" fillId="0" borderId="42" xfId="0" applyFont="1" applyBorder="1"/>
    <xf numFmtId="0" fontId="11" fillId="0" borderId="0" xfId="0" applyFont="1" applyBorder="1"/>
    <xf numFmtId="0" fontId="11" fillId="0" borderId="43" xfId="0" applyFont="1" applyBorder="1"/>
    <xf numFmtId="169" fontId="2" fillId="0" borderId="42" xfId="0" applyNumberFormat="1" applyFont="1" applyBorder="1"/>
    <xf numFmtId="0" fontId="0" fillId="0" borderId="42" xfId="0" applyFill="1" applyBorder="1"/>
    <xf numFmtId="0" fontId="0" fillId="0" borderId="35" xfId="0" applyFill="1" applyBorder="1"/>
    <xf numFmtId="0" fontId="1" fillId="0" borderId="0" xfId="0" applyFont="1" applyBorder="1"/>
    <xf numFmtId="0" fontId="1" fillId="0" borderId="42" xfId="0" applyFont="1" applyFill="1" applyBorder="1"/>
    <xf numFmtId="0" fontId="0" fillId="0" borderId="43" xfId="0" applyFill="1" applyBorder="1"/>
    <xf numFmtId="2" fontId="1" fillId="0" borderId="42" xfId="0" applyNumberFormat="1" applyFont="1" applyFill="1" applyBorder="1"/>
    <xf numFmtId="0" fontId="0" fillId="0" borderId="3" xfId="0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3" xfId="0" applyFont="1" applyBorder="1"/>
    <xf numFmtId="0" fontId="1" fillId="0" borderId="36" xfId="0" applyFont="1" applyBorder="1"/>
    <xf numFmtId="0" fontId="1" fillId="0" borderId="0" xfId="0" applyFont="1" applyFill="1" applyBorder="1"/>
    <xf numFmtId="0" fontId="0" fillId="0" borderId="45" xfId="0" applyBorder="1"/>
    <xf numFmtId="0" fontId="1" fillId="0" borderId="35" xfId="0" applyFont="1" applyFill="1" applyBorder="1"/>
    <xf numFmtId="0" fontId="1" fillId="0" borderId="11" xfId="0" applyFont="1" applyFill="1" applyBorder="1"/>
    <xf numFmtId="0" fontId="0" fillId="0" borderId="46" xfId="0" applyBorder="1"/>
    <xf numFmtId="0" fontId="0" fillId="0" borderId="47" xfId="0" applyFill="1" applyBorder="1"/>
    <xf numFmtId="0" fontId="0" fillId="0" borderId="48" xfId="0" applyBorder="1"/>
    <xf numFmtId="0" fontId="0" fillId="0" borderId="44" xfId="0" applyBorder="1"/>
    <xf numFmtId="0" fontId="0" fillId="0" borderId="49" xfId="0" applyBorder="1"/>
    <xf numFmtId="0" fontId="1" fillId="0" borderId="44" xfId="0" applyFont="1" applyFill="1" applyBorder="1"/>
    <xf numFmtId="9" fontId="1" fillId="0" borderId="0" xfId="0" applyNumberFormat="1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22" xfId="0" applyFont="1" applyBorder="1" applyAlignment="1">
      <alignment horizontal="right" wrapText="1"/>
    </xf>
    <xf numFmtId="0" fontId="9" fillId="0" borderId="15" xfId="0" applyFont="1" applyBorder="1" applyAlignment="1">
      <alignment horizontal="right" wrapText="1"/>
    </xf>
    <xf numFmtId="0" fontId="6" fillId="0" borderId="29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S%20URBANOS%20%20ENTREG%20II%20PROFESOR\CONCURSO%20DEL%20PROFESOR\PRESUPUESTO%20LA%20CUCHILLA%20%20%20(%20UNAM)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ase"/>
      <sheetName val="Catálogo Conceptos"/>
      <sheetName val="Programa Ejecución"/>
      <sheetName val="Análisis P.U."/>
      <sheetName val="Programa Físico-Financiero"/>
    </sheetNames>
    <sheetDataSet>
      <sheetData sheetId="0">
        <row r="4">
          <cell r="B4" t="str">
            <v>"ELABORACION DEL PROYECTO EJECUTIVO DE DRENAJE COMBINADO EN LA COLONIA LA CUCHILLA "</v>
          </cell>
        </row>
      </sheetData>
      <sheetData sheetId="1">
        <row r="7">
          <cell r="M7">
            <v>1.0288998867814668E-2</v>
          </cell>
        </row>
        <row r="9">
          <cell r="M9">
            <v>2.2993341734005877E-2</v>
          </cell>
        </row>
        <row r="11">
          <cell r="M11">
            <v>5.8075860780804449E-2</v>
          </cell>
        </row>
        <row r="13">
          <cell r="M13">
            <v>3.6385174704586867E-2</v>
          </cell>
        </row>
        <row r="15">
          <cell r="M15">
            <v>2.7245700928582681E-2</v>
          </cell>
        </row>
        <row r="17">
          <cell r="M17">
            <v>0.108275909462114</v>
          </cell>
        </row>
        <row r="20">
          <cell r="M20">
            <v>3.6180024856860823E-2</v>
          </cell>
        </row>
        <row r="22">
          <cell r="M22">
            <v>5.1928022724818473E-2</v>
          </cell>
        </row>
        <row r="24">
          <cell r="M24">
            <v>3.0375109921111407E-2</v>
          </cell>
        </row>
        <row r="26">
          <cell r="M26">
            <v>5.5741186263866555E-3</v>
          </cell>
        </row>
        <row r="28">
          <cell r="M28">
            <v>2.3164860638214272E-2</v>
          </cell>
        </row>
        <row r="30">
          <cell r="M30">
            <v>7.4869618244171904E-2</v>
          </cell>
        </row>
        <row r="32">
          <cell r="M32">
            <v>1.6399923713791582E-2</v>
          </cell>
        </row>
        <row r="36">
          <cell r="M36">
            <v>0.14413771284822355</v>
          </cell>
        </row>
        <row r="38">
          <cell r="M38">
            <v>9.8766812065246803E-2</v>
          </cell>
        </row>
        <row r="42">
          <cell r="M42">
            <v>6.2950572654740994E-2</v>
          </cell>
        </row>
        <row r="44">
          <cell r="M44">
            <v>5.4381088211807614E-2</v>
          </cell>
        </row>
        <row r="46">
          <cell r="M46">
            <v>4.3219028302645353E-2</v>
          </cell>
        </row>
        <row r="48">
          <cell r="M48">
            <v>4.3219028302645353E-2</v>
          </cell>
        </row>
        <row r="50">
          <cell r="M50">
            <v>5.1569092411426626E-2</v>
          </cell>
        </row>
      </sheetData>
      <sheetData sheetId="2" refreshError="1"/>
      <sheetData sheetId="3">
        <row r="5">
          <cell r="D5">
            <v>1</v>
          </cell>
          <cell r="E5" t="str">
            <v>VISITAS DE INSPECCION Y RECONOCIMIENTO DEL SITIO DEL PROYECTO(2 DOS )</v>
          </cell>
        </row>
        <row r="70">
          <cell r="C70" t="str">
            <v xml:space="preserve">ING. </v>
          </cell>
        </row>
        <row r="76">
          <cell r="G76" t="str">
            <v>ING.</v>
          </cell>
        </row>
        <row r="77">
          <cell r="C77" t="str">
            <v>PROYECTOS HIDRAULICOS URBANOS</v>
          </cell>
        </row>
        <row r="78">
          <cell r="C78" t="str">
            <v>ESPECIALIDAD DE HIDRAULICA URBANA</v>
          </cell>
        </row>
        <row r="84">
          <cell r="D84">
            <v>2</v>
          </cell>
          <cell r="E84" t="str">
            <v>RECOPILACION Y ANALISIS DE LA INFORMACION DISPONIBLE.</v>
          </cell>
        </row>
        <row r="160">
          <cell r="D160">
            <v>3</v>
          </cell>
          <cell r="E160" t="str">
            <v>ANALISIS HIDROLOGICO.</v>
          </cell>
        </row>
        <row r="227">
          <cell r="D227">
            <v>4</v>
          </cell>
          <cell r="E227" t="str">
            <v>DIAGNOSTICO DE LA INFRAESTRUCTURA EXISTENTE.</v>
          </cell>
        </row>
        <row r="301">
          <cell r="D301">
            <v>5</v>
          </cell>
          <cell r="E301" t="str">
            <v>ANALISIS Y PLANTEAMIENTO DE  ALTERNATIVAS DE SOLUCION.</v>
          </cell>
        </row>
        <row r="368">
          <cell r="D368">
            <v>6</v>
          </cell>
          <cell r="E368" t="str">
            <v>ESTUDIO DE MECANICA DE SUELOS( PCA s  ).</v>
          </cell>
        </row>
        <row r="436">
          <cell r="D436">
            <v>7.1</v>
          </cell>
          <cell r="E436" t="str">
            <v>TRAZO Y NIVELACION DE POLIGONAL DE APOYO.</v>
          </cell>
        </row>
        <row r="511">
          <cell r="D511">
            <v>7.2</v>
          </cell>
          <cell r="E511" t="str">
            <v>LEVANTAMIENTO DE PLANIMETRIA CON INFRAESTRUCTURA EXISTENTE.</v>
          </cell>
        </row>
        <row r="589">
          <cell r="D589">
            <v>7.3</v>
          </cell>
          <cell r="E589" t="str">
            <v>NIVELACION DE PERFILES.</v>
          </cell>
        </row>
        <row r="668">
          <cell r="D668">
            <v>7.4</v>
          </cell>
          <cell r="E668" t="str">
            <v>NIVELACION DIFERENCIAL DE PRECISION PARA LIGA DE BANCOS DE REFERENCIA.</v>
          </cell>
        </row>
        <row r="744">
          <cell r="D744">
            <v>7.5</v>
          </cell>
          <cell r="E744" t="str">
            <v>CONFIGURACION TOPOGRAFICA PARA EL PREDIO DE UBICACIÓN DE LA PLANTA DE BOMBEO.</v>
          </cell>
        </row>
        <row r="821">
          <cell r="D821">
            <v>7.6</v>
          </cell>
          <cell r="E821" t="str">
            <v>SONDEOS DE POZOS DE VISITA, POZOS CAJA, CAJAS DE AGUA POTABLE, PEMEX , CFE, TELMEX, etc.</v>
          </cell>
        </row>
        <row r="895">
          <cell r="D895">
            <v>7.7</v>
          </cell>
          <cell r="E895" t="str">
            <v>CALCULO Y ELABORACION DE PLANOS.</v>
          </cell>
        </row>
        <row r="963">
          <cell r="D963">
            <v>8.1</v>
          </cell>
          <cell r="E963" t="str">
            <v>PROYECTO EJECUTIVO DE LA INFRAESTRUCTURA DE DRENAJE.</v>
          </cell>
        </row>
        <row r="1036">
          <cell r="D1036">
            <v>8.1999999999999993</v>
          </cell>
          <cell r="E1036" t="str">
            <v>PROYECTO EJECUTIVO INSTALACIONES DE LA PLANTA DE BOMBEO.</v>
          </cell>
        </row>
        <row r="1106">
          <cell r="D1106">
            <v>9.1</v>
          </cell>
          <cell r="E1106" t="str">
            <v>PROCEDIMIENTO CONSTRUCTIVO DE LA INFRAESTRUCTURA DE DRENAJE.</v>
          </cell>
        </row>
        <row r="1173">
          <cell r="D1173">
            <v>9.1999999999999993</v>
          </cell>
          <cell r="E1173" t="str">
            <v>PROCEDIMIENTO CONSTRUCTIVO DE LAS INSTALACIONES DE LA PLANTA DE BOMBEO.</v>
          </cell>
        </row>
        <row r="1245">
          <cell r="D1245">
            <v>10</v>
          </cell>
          <cell r="E1245" t="str">
            <v>MANIFESTACION DE IMPACTO AMBIENTAL.</v>
          </cell>
        </row>
        <row r="1314">
          <cell r="D1314">
            <v>11</v>
          </cell>
          <cell r="E1314" t="str">
            <v>ELABORACION DE CATALOGO DE CONCEPTOS Y PRESUPUESTO BASE.</v>
          </cell>
        </row>
        <row r="1380">
          <cell r="D1380">
            <v>12</v>
          </cell>
          <cell r="E1380" t="str">
            <v>ELABORACION DE INFORME FINAL.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92"/>
  <sheetViews>
    <sheetView tabSelected="1" zoomScaleNormal="100" workbookViewId="0">
      <selection activeCell="R51" sqref="R51"/>
    </sheetView>
  </sheetViews>
  <sheetFormatPr baseColWidth="10" defaultRowHeight="15" x14ac:dyDescent="0.25"/>
  <cols>
    <col min="9" max="9" width="53.28515625" customWidth="1"/>
    <col min="10" max="10" width="13.28515625" customWidth="1"/>
    <col min="13" max="13" width="14.5703125" customWidth="1"/>
    <col min="15" max="15" width="18.7109375" customWidth="1"/>
    <col min="18" max="18" width="87.28515625" customWidth="1"/>
  </cols>
  <sheetData>
    <row r="2" spans="4:5" x14ac:dyDescent="0.25">
      <c r="D2" t="s">
        <v>22</v>
      </c>
      <c r="E2" t="s">
        <v>23</v>
      </c>
    </row>
    <row r="4" spans="4:5" x14ac:dyDescent="0.25">
      <c r="D4" t="s">
        <v>24</v>
      </c>
      <c r="E4" t="s">
        <v>25</v>
      </c>
    </row>
    <row r="6" spans="4:5" x14ac:dyDescent="0.25">
      <c r="D6" t="s">
        <v>26</v>
      </c>
      <c r="E6" t="s">
        <v>27</v>
      </c>
    </row>
    <row r="7" spans="4:5" x14ac:dyDescent="0.25">
      <c r="E7" t="s">
        <v>28</v>
      </c>
    </row>
    <row r="8" spans="4:5" x14ac:dyDescent="0.25">
      <c r="E8" t="s">
        <v>244</v>
      </c>
    </row>
    <row r="9" spans="4:5" x14ac:dyDescent="0.25">
      <c r="E9" t="s">
        <v>31</v>
      </c>
    </row>
    <row r="10" spans="4:5" x14ac:dyDescent="0.25">
      <c r="E10" t="s">
        <v>29</v>
      </c>
    </row>
    <row r="11" spans="4:5" x14ac:dyDescent="0.25">
      <c r="E11" t="s">
        <v>245</v>
      </c>
    </row>
    <row r="12" spans="4:5" x14ac:dyDescent="0.25">
      <c r="E12" t="s">
        <v>30</v>
      </c>
    </row>
    <row r="13" spans="4:5" x14ac:dyDescent="0.25">
      <c r="E13" t="s">
        <v>35</v>
      </c>
    </row>
    <row r="14" spans="4:5" x14ac:dyDescent="0.25">
      <c r="E14" t="s">
        <v>246</v>
      </c>
    </row>
    <row r="15" spans="4:5" x14ac:dyDescent="0.25">
      <c r="E15" t="s">
        <v>32</v>
      </c>
    </row>
    <row r="16" spans="4:5" x14ac:dyDescent="0.25">
      <c r="E16" t="s">
        <v>33</v>
      </c>
    </row>
    <row r="17" spans="2:18" x14ac:dyDescent="0.25">
      <c r="E17" t="s">
        <v>34</v>
      </c>
    </row>
    <row r="18" spans="2:18" x14ac:dyDescent="0.25">
      <c r="E18" t="s">
        <v>242</v>
      </c>
    </row>
    <row r="19" spans="2:18" x14ac:dyDescent="0.25">
      <c r="E19" t="s">
        <v>48</v>
      </c>
    </row>
    <row r="20" spans="2:18" x14ac:dyDescent="0.25">
      <c r="E20" t="s">
        <v>49</v>
      </c>
    </row>
    <row r="21" spans="2:18" x14ac:dyDescent="0.25">
      <c r="E21" t="s">
        <v>50</v>
      </c>
    </row>
    <row r="22" spans="2:18" x14ac:dyDescent="0.25">
      <c r="E22" t="s">
        <v>243</v>
      </c>
    </row>
    <row r="23" spans="2:18" x14ac:dyDescent="0.25">
      <c r="E23" t="s">
        <v>51</v>
      </c>
    </row>
    <row r="24" spans="2:18" x14ac:dyDescent="0.25">
      <c r="E24" t="s">
        <v>52</v>
      </c>
    </row>
    <row r="25" spans="2:18" x14ac:dyDescent="0.25">
      <c r="E25" t="s">
        <v>53</v>
      </c>
    </row>
    <row r="28" spans="2:18" x14ac:dyDescent="0.25">
      <c r="G28" t="s">
        <v>57</v>
      </c>
    </row>
    <row r="30" spans="2:18" ht="15.75" thickBot="1" x14ac:dyDescent="0.3"/>
    <row r="31" spans="2:18" ht="15.75" thickBot="1" x14ac:dyDescent="0.3">
      <c r="J31" s="157" t="s">
        <v>44</v>
      </c>
      <c r="K31" s="158"/>
      <c r="L31" s="93"/>
      <c r="M31" s="93"/>
      <c r="N31" s="93"/>
      <c r="O31" s="94" t="s">
        <v>44</v>
      </c>
      <c r="P31" s="103" t="s">
        <v>72</v>
      </c>
      <c r="Q31" s="104"/>
      <c r="R31" s="105"/>
    </row>
    <row r="32" spans="2:18" ht="15.75" thickBot="1" x14ac:dyDescent="0.3">
      <c r="B32" s="94" t="s">
        <v>36</v>
      </c>
      <c r="C32" s="8"/>
      <c r="D32" s="93"/>
      <c r="E32" s="93"/>
      <c r="F32" s="93" t="s">
        <v>37</v>
      </c>
      <c r="G32" s="93"/>
      <c r="H32" s="93"/>
      <c r="I32" s="9"/>
      <c r="J32" s="96" t="s">
        <v>39</v>
      </c>
      <c r="K32" s="97" t="s">
        <v>38</v>
      </c>
      <c r="L32" s="98" t="s">
        <v>0</v>
      </c>
      <c r="M32" s="99" t="s">
        <v>40</v>
      </c>
      <c r="N32" s="100" t="s">
        <v>0</v>
      </c>
      <c r="O32" s="101" t="s">
        <v>43</v>
      </c>
      <c r="P32" s="106" t="s">
        <v>73</v>
      </c>
      <c r="Q32" s="107"/>
      <c r="R32" s="108"/>
    </row>
    <row r="34" spans="2:18" ht="15.75" thickBot="1" x14ac:dyDescent="0.3">
      <c r="P34" s="1"/>
    </row>
    <row r="35" spans="2:18" x14ac:dyDescent="0.25">
      <c r="B35" s="10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2"/>
      <c r="R35" s="2"/>
    </row>
    <row r="36" spans="2:18" x14ac:dyDescent="0.25">
      <c r="B36" s="121">
        <v>1</v>
      </c>
      <c r="C36" s="122" t="s">
        <v>41</v>
      </c>
      <c r="D36" s="123"/>
      <c r="E36" s="123"/>
      <c r="F36" s="123"/>
      <c r="G36" s="123"/>
      <c r="H36" s="123"/>
      <c r="I36" s="123"/>
      <c r="J36" s="124">
        <v>0</v>
      </c>
      <c r="K36" s="124">
        <v>1.5</v>
      </c>
      <c r="L36" s="124">
        <v>1</v>
      </c>
      <c r="M36" s="2"/>
      <c r="N36" s="124">
        <v>1</v>
      </c>
      <c r="O36" s="124">
        <v>1.5</v>
      </c>
      <c r="P36" s="4"/>
      <c r="Q36" s="2"/>
      <c r="R36" s="2"/>
    </row>
    <row r="37" spans="2:18" x14ac:dyDescent="0.25">
      <c r="B37" s="120"/>
      <c r="P37" s="1"/>
    </row>
    <row r="38" spans="2:18" x14ac:dyDescent="0.25">
      <c r="B38" s="121">
        <v>2</v>
      </c>
      <c r="C38" s="126" t="s">
        <v>42</v>
      </c>
      <c r="D38" s="2"/>
      <c r="E38" s="2"/>
      <c r="F38" s="2"/>
      <c r="G38" s="2"/>
      <c r="H38" s="2"/>
      <c r="I38" s="2"/>
      <c r="J38" s="124">
        <v>4.5</v>
      </c>
      <c r="K38" s="124">
        <v>4.5</v>
      </c>
      <c r="L38" s="124">
        <v>2</v>
      </c>
      <c r="M38" s="2"/>
      <c r="N38" s="124" t="s">
        <v>45</v>
      </c>
      <c r="O38" s="124">
        <f>K38+O36</f>
        <v>6</v>
      </c>
      <c r="P38" s="3"/>
      <c r="Q38" s="2"/>
      <c r="R38" s="2"/>
    </row>
    <row r="39" spans="2:18" x14ac:dyDescent="0.25">
      <c r="B39" s="125"/>
      <c r="C39" s="2">
        <v>2.1</v>
      </c>
      <c r="D39" s="127" t="s">
        <v>46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2"/>
      <c r="R39" s="2"/>
    </row>
    <row r="40" spans="2:18" ht="15.75" thickBot="1" x14ac:dyDescent="0.3">
      <c r="B40" s="120"/>
      <c r="P40" s="1"/>
    </row>
    <row r="41" spans="2:18" ht="15.75" thickBot="1" x14ac:dyDescent="0.3">
      <c r="B41" s="119">
        <v>3</v>
      </c>
      <c r="C41" s="128" t="s">
        <v>47</v>
      </c>
      <c r="D41" s="104"/>
      <c r="E41" s="104"/>
      <c r="F41" s="104"/>
      <c r="G41" s="104"/>
      <c r="H41" s="104"/>
      <c r="I41" s="104"/>
      <c r="J41" s="124">
        <v>6</v>
      </c>
      <c r="K41" s="124">
        <v>6</v>
      </c>
      <c r="L41" s="124">
        <v>5</v>
      </c>
      <c r="M41" s="2"/>
      <c r="N41" s="124" t="s">
        <v>69</v>
      </c>
      <c r="O41" s="124">
        <f>K41+O38</f>
        <v>12</v>
      </c>
      <c r="P41" s="6"/>
      <c r="Q41" s="7"/>
      <c r="R41" s="7"/>
    </row>
    <row r="42" spans="2:18" x14ac:dyDescent="0.25">
      <c r="B42" s="119"/>
      <c r="C42" s="121">
        <v>3.1</v>
      </c>
      <c r="D42" s="129" t="s">
        <v>74</v>
      </c>
      <c r="E42" s="129"/>
      <c r="F42" s="129"/>
      <c r="G42" s="129"/>
      <c r="H42" s="129"/>
      <c r="I42" s="130"/>
      <c r="J42" s="95"/>
      <c r="K42" s="95"/>
      <c r="L42" s="95"/>
      <c r="N42" s="95"/>
      <c r="O42" s="95"/>
      <c r="P42" s="10"/>
      <c r="Q42" s="104"/>
      <c r="R42" s="105"/>
    </row>
    <row r="43" spans="2:18" x14ac:dyDescent="0.25">
      <c r="B43" s="120"/>
      <c r="C43" s="131">
        <v>3.1</v>
      </c>
      <c r="D43" s="132" t="s">
        <v>62</v>
      </c>
      <c r="E43" s="132"/>
      <c r="F43" s="132"/>
      <c r="G43" s="132"/>
      <c r="H43" s="132"/>
      <c r="I43" s="133"/>
      <c r="P43" s="135"/>
      <c r="Q43" s="129"/>
      <c r="R43" s="130"/>
    </row>
    <row r="44" spans="2:18" x14ac:dyDescent="0.25">
      <c r="B44" s="120"/>
      <c r="C44" s="131">
        <v>3.2</v>
      </c>
      <c r="D44" s="132" t="s">
        <v>59</v>
      </c>
      <c r="E44" s="132"/>
      <c r="F44" s="132"/>
      <c r="G44" s="132"/>
      <c r="H44" s="132"/>
      <c r="I44" s="133"/>
      <c r="P44" s="135"/>
      <c r="Q44" s="129"/>
      <c r="R44" s="130"/>
    </row>
    <row r="45" spans="2:18" x14ac:dyDescent="0.25">
      <c r="B45" s="120"/>
      <c r="C45" s="131">
        <v>3.4</v>
      </c>
      <c r="D45" s="132" t="s">
        <v>54</v>
      </c>
      <c r="E45" s="132"/>
      <c r="F45" s="132"/>
      <c r="G45" s="132"/>
      <c r="H45" s="132"/>
      <c r="I45" s="133"/>
      <c r="P45" s="138" t="s">
        <v>75</v>
      </c>
      <c r="Q45" s="5"/>
      <c r="R45" s="130"/>
    </row>
    <row r="46" spans="2:18" x14ac:dyDescent="0.25">
      <c r="B46" s="120"/>
      <c r="C46" s="131">
        <v>3.5</v>
      </c>
      <c r="D46" s="132" t="s">
        <v>55</v>
      </c>
      <c r="E46" s="132"/>
      <c r="F46" s="132"/>
      <c r="G46" s="132"/>
      <c r="H46" s="132"/>
      <c r="I46" s="133"/>
      <c r="P46" s="138" t="s">
        <v>213</v>
      </c>
      <c r="Q46" s="5"/>
      <c r="R46" s="130"/>
    </row>
    <row r="47" spans="2:18" x14ac:dyDescent="0.25">
      <c r="B47" s="120"/>
      <c r="C47" s="131">
        <v>3.6</v>
      </c>
      <c r="D47" s="132" t="s">
        <v>56</v>
      </c>
      <c r="E47" s="132"/>
      <c r="F47" s="132"/>
      <c r="G47" s="132"/>
      <c r="H47" s="132"/>
      <c r="I47" s="133"/>
      <c r="P47" s="138" t="s">
        <v>76</v>
      </c>
      <c r="Q47" s="5"/>
      <c r="R47" s="130"/>
    </row>
    <row r="48" spans="2:18" x14ac:dyDescent="0.25">
      <c r="B48" s="120"/>
      <c r="C48" s="131">
        <v>3.7</v>
      </c>
      <c r="D48" s="132" t="s">
        <v>58</v>
      </c>
      <c r="E48" s="132"/>
      <c r="F48" s="132"/>
      <c r="G48" s="132"/>
      <c r="H48" s="132"/>
      <c r="I48" s="133"/>
      <c r="P48" s="138" t="s">
        <v>214</v>
      </c>
      <c r="Q48" s="5"/>
      <c r="R48" s="130"/>
    </row>
    <row r="49" spans="2:18" x14ac:dyDescent="0.25">
      <c r="B49" s="120"/>
      <c r="C49" s="131"/>
      <c r="D49" s="132" t="s">
        <v>96</v>
      </c>
      <c r="E49" s="132"/>
      <c r="F49" s="132"/>
      <c r="G49" s="132"/>
      <c r="H49" s="132"/>
      <c r="I49" s="133"/>
      <c r="P49" s="135"/>
      <c r="Q49" s="129"/>
      <c r="R49" s="130"/>
    </row>
    <row r="50" spans="2:18" x14ac:dyDescent="0.25">
      <c r="B50" s="120"/>
      <c r="C50" s="131"/>
      <c r="D50" s="132" t="s">
        <v>95</v>
      </c>
      <c r="E50" s="132"/>
      <c r="F50" s="132"/>
      <c r="G50" s="132"/>
      <c r="H50" s="132"/>
      <c r="I50" s="133"/>
      <c r="P50" s="135"/>
      <c r="Q50" s="129"/>
      <c r="R50" s="130"/>
    </row>
    <row r="51" spans="2:18" x14ac:dyDescent="0.25">
      <c r="B51" s="120"/>
      <c r="C51" s="131">
        <v>3.8</v>
      </c>
      <c r="D51" s="132" t="s">
        <v>59</v>
      </c>
      <c r="E51" s="132"/>
      <c r="F51" s="132"/>
      <c r="G51" s="132"/>
      <c r="H51" s="132"/>
      <c r="I51" s="133"/>
      <c r="P51" s="135"/>
      <c r="Q51" s="129"/>
      <c r="R51" s="130"/>
    </row>
    <row r="52" spans="2:18" x14ac:dyDescent="0.25">
      <c r="B52" s="120"/>
      <c r="C52" s="134">
        <v>3.9</v>
      </c>
      <c r="D52" s="132" t="s">
        <v>60</v>
      </c>
      <c r="E52" s="132"/>
      <c r="F52" s="132"/>
      <c r="G52" s="132"/>
      <c r="H52" s="132"/>
      <c r="I52" s="133"/>
      <c r="P52" s="135"/>
      <c r="Q52" s="129"/>
      <c r="R52" s="130"/>
    </row>
    <row r="53" spans="2:18" ht="15.75" thickBot="1" x14ac:dyDescent="0.3">
      <c r="B53" s="120"/>
      <c r="C53" s="106"/>
      <c r="D53" s="107"/>
      <c r="E53" s="107"/>
      <c r="F53" s="107"/>
      <c r="G53" s="107"/>
      <c r="H53" s="107"/>
      <c r="I53" s="108"/>
      <c r="P53" s="136"/>
      <c r="Q53" s="107"/>
      <c r="R53" s="108"/>
    </row>
    <row r="54" spans="2:18" ht="15.75" thickBot="1" x14ac:dyDescent="0.3">
      <c r="B54" s="120"/>
      <c r="P54" s="1"/>
    </row>
    <row r="55" spans="2:18" x14ac:dyDescent="0.25">
      <c r="B55" s="119">
        <v>4</v>
      </c>
      <c r="C55" s="128" t="s">
        <v>61</v>
      </c>
      <c r="D55" s="104"/>
      <c r="E55" s="104"/>
      <c r="F55" s="104"/>
      <c r="G55" s="104"/>
      <c r="H55" s="104"/>
      <c r="I55" s="104"/>
      <c r="J55" s="124">
        <v>9</v>
      </c>
      <c r="K55" s="2">
        <v>4.5</v>
      </c>
      <c r="L55" s="2">
        <v>9</v>
      </c>
      <c r="M55" s="2"/>
      <c r="N55" s="2">
        <v>12</v>
      </c>
      <c r="O55" s="141">
        <f>K55+O41</f>
        <v>16.5</v>
      </c>
      <c r="P55" s="10"/>
      <c r="Q55" s="104"/>
      <c r="R55" s="105"/>
    </row>
    <row r="56" spans="2:18" x14ac:dyDescent="0.25">
      <c r="B56" s="120"/>
      <c r="C56" s="121">
        <v>4.0999999999999996</v>
      </c>
      <c r="D56" s="137" t="s">
        <v>63</v>
      </c>
      <c r="E56" s="129"/>
      <c r="F56" s="129"/>
      <c r="G56" s="129"/>
      <c r="H56" s="129"/>
      <c r="I56" s="130"/>
      <c r="P56" s="135"/>
      <c r="Q56" s="129"/>
      <c r="R56" s="130"/>
    </row>
    <row r="57" spans="2:18" x14ac:dyDescent="0.25">
      <c r="B57" s="120"/>
      <c r="C57" s="121">
        <v>4.2</v>
      </c>
      <c r="D57" s="137" t="s">
        <v>64</v>
      </c>
      <c r="E57" s="129"/>
      <c r="F57" s="129"/>
      <c r="G57" s="129"/>
      <c r="H57" s="129"/>
      <c r="I57" s="130"/>
      <c r="P57" s="135"/>
      <c r="Q57" s="129"/>
      <c r="R57" s="130"/>
    </row>
    <row r="58" spans="2:18" x14ac:dyDescent="0.25">
      <c r="B58" s="120"/>
      <c r="C58" s="121">
        <v>4.3</v>
      </c>
      <c r="D58" s="129" t="s">
        <v>65</v>
      </c>
      <c r="E58" s="129"/>
      <c r="F58" s="129"/>
      <c r="G58" s="129"/>
      <c r="H58" s="129"/>
      <c r="I58" s="130"/>
      <c r="P58" s="135"/>
      <c r="Q58" s="129"/>
      <c r="R58" s="130"/>
    </row>
    <row r="59" spans="2:18" x14ac:dyDescent="0.25">
      <c r="B59" s="120"/>
      <c r="C59" s="121"/>
      <c r="D59" s="129" t="s">
        <v>66</v>
      </c>
      <c r="E59" s="129"/>
      <c r="F59" s="129"/>
      <c r="G59" s="129"/>
      <c r="H59" s="129"/>
      <c r="I59" s="130"/>
      <c r="P59" s="135"/>
      <c r="Q59" s="129"/>
      <c r="R59" s="130"/>
    </row>
    <row r="60" spans="2:18" x14ac:dyDescent="0.25">
      <c r="B60" s="120"/>
      <c r="C60" s="121"/>
      <c r="D60" s="129" t="s">
        <v>67</v>
      </c>
      <c r="E60" s="129"/>
      <c r="F60" s="129"/>
      <c r="G60" s="129"/>
      <c r="H60" s="129"/>
      <c r="I60" s="130"/>
      <c r="P60" s="135"/>
      <c r="Q60" s="129"/>
      <c r="R60" s="130"/>
    </row>
    <row r="61" spans="2:18" x14ac:dyDescent="0.25">
      <c r="B61" s="120"/>
      <c r="C61" s="121"/>
      <c r="D61" s="129" t="s">
        <v>68</v>
      </c>
      <c r="E61" s="129"/>
      <c r="F61" s="129"/>
      <c r="G61" s="129"/>
      <c r="H61" s="129"/>
      <c r="I61" s="130"/>
      <c r="P61" s="135"/>
      <c r="Q61" s="129"/>
      <c r="R61" s="130"/>
    </row>
    <row r="62" spans="2:18" x14ac:dyDescent="0.25">
      <c r="B62" s="120"/>
      <c r="C62" s="121">
        <v>4.4000000000000004</v>
      </c>
      <c r="D62" s="129" t="s">
        <v>71</v>
      </c>
      <c r="E62" s="129"/>
      <c r="F62" s="129"/>
      <c r="G62" s="129"/>
      <c r="H62" s="129"/>
      <c r="I62" s="130"/>
      <c r="P62" s="135"/>
      <c r="Q62" s="129"/>
      <c r="R62" s="130"/>
    </row>
    <row r="63" spans="2:18" x14ac:dyDescent="0.25">
      <c r="B63" s="120"/>
      <c r="C63" s="121">
        <v>4.5</v>
      </c>
      <c r="D63" s="129" t="s">
        <v>77</v>
      </c>
      <c r="E63" s="129"/>
      <c r="F63" s="129"/>
      <c r="G63" s="129"/>
      <c r="H63" s="129"/>
      <c r="I63" s="130"/>
      <c r="P63" s="135"/>
      <c r="Q63" s="129"/>
      <c r="R63" s="130"/>
    </row>
    <row r="64" spans="2:18" x14ac:dyDescent="0.25">
      <c r="B64" s="120"/>
      <c r="C64" s="121"/>
      <c r="D64" s="129" t="s">
        <v>78</v>
      </c>
      <c r="E64" s="129"/>
      <c r="F64" s="129"/>
      <c r="G64" s="129"/>
      <c r="H64" s="129"/>
      <c r="I64" s="130"/>
      <c r="P64" s="135"/>
      <c r="Q64" s="129"/>
      <c r="R64" s="130"/>
    </row>
    <row r="65" spans="2:19" x14ac:dyDescent="0.25">
      <c r="B65" s="120"/>
      <c r="C65" s="121">
        <v>4.5999999999999996</v>
      </c>
      <c r="D65" s="129" t="s">
        <v>79</v>
      </c>
      <c r="E65" s="129"/>
      <c r="F65" s="129"/>
      <c r="G65" s="129"/>
      <c r="H65" s="129"/>
      <c r="I65" s="130"/>
      <c r="P65" s="135"/>
      <c r="Q65" s="129"/>
      <c r="R65" s="130"/>
    </row>
    <row r="66" spans="2:19" x14ac:dyDescent="0.25">
      <c r="B66" s="120"/>
      <c r="C66" s="121"/>
      <c r="D66" s="129" t="s">
        <v>80</v>
      </c>
      <c r="E66" s="129"/>
      <c r="F66" s="129"/>
      <c r="G66" s="129"/>
      <c r="H66" s="129"/>
      <c r="I66" s="130"/>
      <c r="P66" s="135"/>
      <c r="Q66" s="129"/>
      <c r="R66" s="130"/>
    </row>
    <row r="67" spans="2:19" x14ac:dyDescent="0.25">
      <c r="B67" s="120"/>
      <c r="C67" s="121">
        <v>4.7</v>
      </c>
      <c r="D67" s="129" t="s">
        <v>70</v>
      </c>
      <c r="E67" s="129"/>
      <c r="F67" s="129"/>
      <c r="G67" s="129"/>
      <c r="H67" s="129"/>
      <c r="I67" s="130"/>
      <c r="P67" s="135"/>
      <c r="Q67" s="129"/>
      <c r="R67" s="130"/>
    </row>
    <row r="68" spans="2:19" x14ac:dyDescent="0.25">
      <c r="B68" s="120"/>
      <c r="C68" s="121"/>
      <c r="D68" s="129" t="s">
        <v>94</v>
      </c>
      <c r="E68" s="129"/>
      <c r="F68" s="129"/>
      <c r="G68" s="129"/>
      <c r="H68" s="129"/>
      <c r="I68" s="130"/>
      <c r="P68" s="135"/>
      <c r="Q68" s="129"/>
      <c r="R68" s="130"/>
    </row>
    <row r="69" spans="2:19" x14ac:dyDescent="0.25">
      <c r="B69" s="120"/>
      <c r="C69" s="121">
        <v>4.8</v>
      </c>
      <c r="D69" s="129" t="s">
        <v>82</v>
      </c>
      <c r="E69" s="129"/>
      <c r="F69" s="129"/>
      <c r="G69" s="129"/>
      <c r="H69" s="129"/>
      <c r="I69" s="130"/>
      <c r="P69" s="135"/>
      <c r="Q69" s="129"/>
      <c r="R69" s="130"/>
    </row>
    <row r="70" spans="2:19" x14ac:dyDescent="0.25">
      <c r="B70" s="120"/>
      <c r="C70" s="138">
        <v>4.9000000000000004</v>
      </c>
      <c r="D70" s="5" t="s">
        <v>81</v>
      </c>
      <c r="E70" s="5"/>
      <c r="F70" s="5"/>
      <c r="G70" s="5"/>
      <c r="H70" s="5"/>
      <c r="I70" s="139"/>
      <c r="J70" s="1"/>
      <c r="K70" s="1"/>
      <c r="L70" s="1"/>
      <c r="M70" s="1"/>
      <c r="N70" s="1"/>
      <c r="O70" s="1"/>
      <c r="P70" s="135"/>
      <c r="Q70" s="5"/>
      <c r="R70" s="139"/>
      <c r="S70" s="1"/>
    </row>
    <row r="71" spans="2:19" x14ac:dyDescent="0.25">
      <c r="B71" s="120"/>
      <c r="C71" s="140">
        <v>4.0999999999999996</v>
      </c>
      <c r="D71" s="129" t="s">
        <v>86</v>
      </c>
      <c r="E71" s="129"/>
      <c r="F71" s="129"/>
      <c r="G71" s="129"/>
      <c r="H71" s="129"/>
      <c r="I71" s="130"/>
      <c r="P71" s="135"/>
      <c r="Q71" s="129"/>
      <c r="R71" s="130"/>
    </row>
    <row r="72" spans="2:19" x14ac:dyDescent="0.25">
      <c r="B72" s="120"/>
      <c r="C72" s="125"/>
      <c r="D72" s="129" t="s">
        <v>85</v>
      </c>
      <c r="E72" s="129"/>
      <c r="F72" s="129"/>
      <c r="G72" s="129"/>
      <c r="H72" s="129"/>
      <c r="I72" s="130"/>
      <c r="P72" s="135"/>
      <c r="Q72" s="129"/>
      <c r="R72" s="130"/>
    </row>
    <row r="73" spans="2:19" x14ac:dyDescent="0.25">
      <c r="B73" s="119"/>
      <c r="C73" s="121"/>
      <c r="D73" s="129" t="s">
        <v>87</v>
      </c>
      <c r="E73" s="129"/>
      <c r="F73" s="129"/>
      <c r="G73" s="129"/>
      <c r="H73" s="129"/>
      <c r="I73" s="130"/>
      <c r="P73" s="135"/>
      <c r="Q73" s="129"/>
      <c r="R73" s="130"/>
    </row>
    <row r="74" spans="2:19" x14ac:dyDescent="0.25">
      <c r="B74" s="120"/>
      <c r="C74" s="121">
        <v>4.1100000000000003</v>
      </c>
      <c r="D74" s="129" t="s">
        <v>84</v>
      </c>
      <c r="E74" s="129"/>
      <c r="F74" s="129"/>
      <c r="G74" s="129"/>
      <c r="H74" s="129"/>
      <c r="I74" s="130"/>
      <c r="P74" s="135"/>
      <c r="Q74" s="129"/>
      <c r="R74" s="130"/>
    </row>
    <row r="75" spans="2:19" ht="15.75" thickBot="1" x14ac:dyDescent="0.3">
      <c r="B75" s="120"/>
      <c r="C75" s="106"/>
      <c r="D75" s="107"/>
      <c r="E75" s="107"/>
      <c r="F75" s="107"/>
      <c r="G75" s="107"/>
      <c r="H75" s="107"/>
      <c r="I75" s="108"/>
      <c r="P75" s="136"/>
      <c r="Q75" s="107"/>
      <c r="R75" s="108"/>
    </row>
    <row r="76" spans="2:19" ht="15.75" thickBot="1" x14ac:dyDescent="0.3">
      <c r="B76" s="120"/>
      <c r="P76" s="1"/>
    </row>
    <row r="77" spans="2:19" x14ac:dyDescent="0.25">
      <c r="B77" s="119">
        <v>5</v>
      </c>
      <c r="C77" s="128" t="s">
        <v>83</v>
      </c>
      <c r="D77" s="104"/>
      <c r="E77" s="104"/>
      <c r="F77" s="104"/>
      <c r="G77" s="104"/>
      <c r="H77" s="104"/>
      <c r="I77" s="104"/>
      <c r="J77" s="2">
        <v>12</v>
      </c>
      <c r="K77" s="2">
        <v>40.5</v>
      </c>
      <c r="L77" s="2">
        <v>13</v>
      </c>
      <c r="M77" s="2"/>
      <c r="N77" s="3">
        <v>39</v>
      </c>
      <c r="O77" s="141">
        <f>K77+O55</f>
        <v>57</v>
      </c>
      <c r="P77" s="149" t="s">
        <v>88</v>
      </c>
      <c r="Q77" s="104"/>
      <c r="R77" s="105"/>
    </row>
    <row r="78" spans="2:19" x14ac:dyDescent="0.25">
      <c r="B78" s="120"/>
      <c r="C78" s="125"/>
      <c r="D78" s="129"/>
      <c r="E78" s="129"/>
      <c r="F78" s="129"/>
      <c r="G78" s="129"/>
      <c r="H78" s="129"/>
      <c r="I78" s="130"/>
      <c r="P78" s="138" t="s">
        <v>215</v>
      </c>
      <c r="Q78" s="129"/>
      <c r="R78" s="130"/>
    </row>
    <row r="79" spans="2:19" x14ac:dyDescent="0.25">
      <c r="B79" s="120"/>
      <c r="C79" s="121">
        <v>5.0999999999999996</v>
      </c>
      <c r="D79" s="137" t="s">
        <v>89</v>
      </c>
      <c r="E79" s="129"/>
      <c r="F79" s="129"/>
      <c r="G79" s="129"/>
      <c r="H79" s="129"/>
      <c r="I79" s="130"/>
      <c r="P79" s="155" t="s">
        <v>216</v>
      </c>
      <c r="Q79" s="129"/>
      <c r="R79" s="130"/>
    </row>
    <row r="80" spans="2:19" x14ac:dyDescent="0.25">
      <c r="B80" s="120"/>
      <c r="C80" s="125"/>
      <c r="D80" s="129"/>
      <c r="E80" s="129"/>
      <c r="F80" s="129"/>
      <c r="G80" s="129"/>
      <c r="H80" s="129"/>
      <c r="I80" s="130"/>
      <c r="P80" s="135"/>
      <c r="Q80" s="129"/>
      <c r="R80" s="130"/>
    </row>
    <row r="81" spans="2:21" x14ac:dyDescent="0.25">
      <c r="B81" s="120"/>
      <c r="C81" s="121">
        <v>5.2</v>
      </c>
      <c r="D81" s="137" t="s">
        <v>107</v>
      </c>
      <c r="E81" s="129"/>
      <c r="F81" s="129"/>
      <c r="G81" s="129"/>
      <c r="H81" s="129"/>
      <c r="I81" s="130"/>
      <c r="P81" s="135"/>
      <c r="Q81" s="129"/>
      <c r="R81" s="130"/>
    </row>
    <row r="82" spans="2:21" x14ac:dyDescent="0.25">
      <c r="B82" s="120"/>
      <c r="C82" s="142" t="s">
        <v>119</v>
      </c>
      <c r="D82" s="129" t="s">
        <v>90</v>
      </c>
      <c r="E82" s="129"/>
      <c r="F82" s="129"/>
      <c r="G82" s="129"/>
      <c r="H82" s="129"/>
      <c r="I82" s="130"/>
      <c r="P82" s="135"/>
      <c r="Q82" s="129"/>
      <c r="R82" s="130"/>
    </row>
    <row r="83" spans="2:21" x14ac:dyDescent="0.25">
      <c r="B83" s="120"/>
      <c r="C83" s="142" t="s">
        <v>121</v>
      </c>
      <c r="D83" s="129" t="s">
        <v>91</v>
      </c>
      <c r="E83" s="129"/>
      <c r="F83" s="129"/>
      <c r="G83" s="129"/>
      <c r="H83" s="129"/>
      <c r="I83" s="130"/>
      <c r="P83" s="135"/>
      <c r="Q83" s="129"/>
      <c r="R83" s="130"/>
    </row>
    <row r="84" spans="2:21" x14ac:dyDescent="0.25">
      <c r="B84" s="120"/>
      <c r="C84" s="142" t="s">
        <v>122</v>
      </c>
      <c r="D84" s="129" t="s">
        <v>92</v>
      </c>
      <c r="E84" s="129"/>
      <c r="F84" s="129"/>
      <c r="G84" s="129"/>
      <c r="H84" s="129"/>
      <c r="I84" s="130"/>
      <c r="P84" s="135"/>
      <c r="Q84" s="129"/>
      <c r="R84" s="130"/>
    </row>
    <row r="85" spans="2:21" x14ac:dyDescent="0.25">
      <c r="B85" s="120"/>
      <c r="C85" s="142" t="s">
        <v>123</v>
      </c>
      <c r="D85" s="129" t="s">
        <v>97</v>
      </c>
      <c r="E85" s="129"/>
      <c r="F85" s="129"/>
      <c r="G85" s="129"/>
      <c r="H85" s="129"/>
      <c r="I85" s="130"/>
      <c r="P85" s="135"/>
      <c r="Q85" s="129"/>
      <c r="R85" s="130"/>
    </row>
    <row r="86" spans="2:21" x14ac:dyDescent="0.25">
      <c r="B86" s="120"/>
      <c r="C86" s="125"/>
      <c r="D86" s="129" t="s">
        <v>93</v>
      </c>
      <c r="E86" s="129"/>
      <c r="F86" s="129"/>
      <c r="G86" s="129"/>
      <c r="H86" s="129"/>
      <c r="I86" s="130"/>
      <c r="P86" s="135"/>
      <c r="Q86" s="129"/>
      <c r="R86" s="130"/>
    </row>
    <row r="87" spans="2:21" x14ac:dyDescent="0.25">
      <c r="B87" s="120"/>
      <c r="C87" s="125"/>
      <c r="D87" s="129"/>
      <c r="E87" s="129"/>
      <c r="F87" s="129"/>
      <c r="G87" s="129"/>
      <c r="H87" s="129"/>
      <c r="I87" s="130"/>
      <c r="P87" s="135"/>
      <c r="Q87" s="129"/>
      <c r="R87" s="130"/>
    </row>
    <row r="88" spans="2:21" x14ac:dyDescent="0.25">
      <c r="B88" s="120"/>
      <c r="C88" s="125"/>
      <c r="D88" s="129"/>
      <c r="E88" s="129"/>
      <c r="F88" s="129"/>
      <c r="G88" s="129"/>
      <c r="H88" s="129"/>
      <c r="I88" s="130"/>
      <c r="P88" s="135"/>
      <c r="Q88" s="129"/>
      <c r="R88" s="130"/>
    </row>
    <row r="89" spans="2:21" x14ac:dyDescent="0.25">
      <c r="B89" s="120"/>
      <c r="C89" s="125"/>
      <c r="D89" s="129"/>
      <c r="E89" s="129"/>
      <c r="F89" s="129"/>
      <c r="G89" s="129"/>
      <c r="H89" s="129"/>
      <c r="I89" s="130"/>
      <c r="P89" s="135"/>
      <c r="Q89" s="129"/>
      <c r="R89" s="130"/>
    </row>
    <row r="90" spans="2:21" x14ac:dyDescent="0.25">
      <c r="B90" s="120"/>
      <c r="C90" s="121">
        <v>5.3</v>
      </c>
      <c r="D90" s="137" t="s">
        <v>98</v>
      </c>
      <c r="E90" s="129"/>
      <c r="F90" s="129"/>
      <c r="G90" s="129"/>
      <c r="H90" s="129"/>
      <c r="I90" s="130"/>
      <c r="P90" s="138" t="s">
        <v>217</v>
      </c>
      <c r="Q90" s="146"/>
      <c r="R90" s="144"/>
      <c r="S90" s="102"/>
      <c r="T90" s="102"/>
      <c r="U90" s="102"/>
    </row>
    <row r="91" spans="2:21" x14ac:dyDescent="0.25">
      <c r="B91" s="120"/>
      <c r="C91" s="125"/>
      <c r="D91" s="129"/>
      <c r="E91" s="143" t="s">
        <v>119</v>
      </c>
      <c r="F91" s="129" t="s">
        <v>99</v>
      </c>
      <c r="G91" s="129"/>
      <c r="H91" s="129"/>
      <c r="I91" s="130"/>
      <c r="P91" s="135" t="s">
        <v>219</v>
      </c>
      <c r="Q91" s="5"/>
      <c r="R91" s="130"/>
    </row>
    <row r="92" spans="2:21" x14ac:dyDescent="0.25">
      <c r="B92" s="120"/>
      <c r="C92" s="125"/>
      <c r="D92" s="129"/>
      <c r="E92" s="143" t="s">
        <v>121</v>
      </c>
      <c r="F92" s="129" t="s">
        <v>101</v>
      </c>
      <c r="G92" s="129"/>
      <c r="H92" s="129"/>
      <c r="I92" s="130"/>
      <c r="P92" s="135" t="s">
        <v>220</v>
      </c>
      <c r="Q92" s="5"/>
      <c r="R92" s="130"/>
    </row>
    <row r="93" spans="2:21" x14ac:dyDescent="0.25">
      <c r="B93" s="120"/>
      <c r="C93" s="125"/>
      <c r="D93" s="129"/>
      <c r="E93" s="143"/>
      <c r="F93" s="129" t="s">
        <v>100</v>
      </c>
      <c r="G93" s="129"/>
      <c r="H93" s="129"/>
      <c r="I93" s="130"/>
      <c r="P93" s="135" t="s">
        <v>221</v>
      </c>
      <c r="Q93" s="5"/>
      <c r="R93" s="130"/>
    </row>
    <row r="94" spans="2:21" x14ac:dyDescent="0.25">
      <c r="B94" s="120"/>
      <c r="C94" s="125"/>
      <c r="D94" s="129"/>
      <c r="E94" s="143" t="s">
        <v>122</v>
      </c>
      <c r="F94" s="129" t="s">
        <v>102</v>
      </c>
      <c r="G94" s="129"/>
      <c r="H94" s="129"/>
      <c r="I94" s="130"/>
      <c r="P94" s="135" t="s">
        <v>222</v>
      </c>
      <c r="Q94" s="5"/>
      <c r="R94" s="130"/>
    </row>
    <row r="95" spans="2:21" x14ac:dyDescent="0.25">
      <c r="B95" s="120"/>
      <c r="C95" s="125"/>
      <c r="D95" s="129"/>
      <c r="E95" s="143" t="s">
        <v>123</v>
      </c>
      <c r="F95" s="129" t="s">
        <v>103</v>
      </c>
      <c r="G95" s="129"/>
      <c r="H95" s="129"/>
      <c r="I95" s="130"/>
      <c r="P95" s="135" t="s">
        <v>223</v>
      </c>
      <c r="Q95" s="5"/>
      <c r="R95" s="130"/>
    </row>
    <row r="96" spans="2:21" x14ac:dyDescent="0.25">
      <c r="B96" s="120"/>
      <c r="C96" s="125"/>
      <c r="D96" s="129"/>
      <c r="E96" s="143" t="s">
        <v>124</v>
      </c>
      <c r="F96" s="129" t="s">
        <v>104</v>
      </c>
      <c r="G96" s="129"/>
      <c r="H96" s="129"/>
      <c r="I96" s="130"/>
      <c r="P96" s="135" t="s">
        <v>224</v>
      </c>
      <c r="Q96" s="5"/>
      <c r="R96" s="130"/>
    </row>
    <row r="97" spans="2:21" x14ac:dyDescent="0.25">
      <c r="B97" s="120"/>
      <c r="C97" s="125"/>
      <c r="D97" s="129"/>
      <c r="E97" s="143" t="s">
        <v>125</v>
      </c>
      <c r="F97" s="129" t="s">
        <v>105</v>
      </c>
      <c r="G97" s="129"/>
      <c r="H97" s="129"/>
      <c r="I97" s="130"/>
      <c r="P97" s="135" t="s">
        <v>225</v>
      </c>
      <c r="Q97" s="5"/>
      <c r="R97" s="130"/>
    </row>
    <row r="98" spans="2:21" x14ac:dyDescent="0.25">
      <c r="B98" s="120"/>
      <c r="C98" s="125"/>
      <c r="D98" s="129"/>
      <c r="E98" s="143"/>
      <c r="F98" s="129" t="s">
        <v>106</v>
      </c>
      <c r="G98" s="129"/>
      <c r="H98" s="129"/>
      <c r="I98" s="130"/>
      <c r="P98" s="135" t="s">
        <v>231</v>
      </c>
      <c r="Q98" s="5"/>
      <c r="R98" s="130"/>
    </row>
    <row r="99" spans="2:21" x14ac:dyDescent="0.25">
      <c r="B99" s="120"/>
      <c r="C99" s="125"/>
      <c r="D99" s="129"/>
      <c r="E99" s="143" t="s">
        <v>120</v>
      </c>
      <c r="F99" s="137" t="s">
        <v>108</v>
      </c>
      <c r="G99" s="137"/>
      <c r="H99" s="137"/>
      <c r="I99" s="144"/>
      <c r="J99" s="102"/>
      <c r="K99" s="102"/>
      <c r="P99" s="135"/>
      <c r="Q99" s="5"/>
      <c r="R99" s="130"/>
    </row>
    <row r="100" spans="2:21" x14ac:dyDescent="0.25">
      <c r="B100" s="120"/>
      <c r="C100" s="125"/>
      <c r="D100" s="129"/>
      <c r="E100" s="129"/>
      <c r="F100" s="137" t="s">
        <v>109</v>
      </c>
      <c r="G100" s="137"/>
      <c r="H100" s="137"/>
      <c r="I100" s="144"/>
      <c r="J100" s="102"/>
      <c r="K100" s="102"/>
      <c r="P100" s="138" t="s">
        <v>232</v>
      </c>
      <c r="Q100" s="146"/>
      <c r="R100" s="144"/>
      <c r="S100" s="102"/>
      <c r="T100" s="102"/>
      <c r="U100" s="102"/>
    </row>
    <row r="101" spans="2:21" x14ac:dyDescent="0.25">
      <c r="B101" s="120"/>
      <c r="C101" s="125"/>
      <c r="D101" s="129"/>
      <c r="E101" s="129"/>
      <c r="F101" s="129"/>
      <c r="G101" s="129"/>
      <c r="H101" s="129"/>
      <c r="I101" s="130"/>
      <c r="P101" s="135"/>
      <c r="Q101" s="5"/>
      <c r="R101" s="130"/>
    </row>
    <row r="102" spans="2:21" x14ac:dyDescent="0.25">
      <c r="B102" s="120"/>
      <c r="C102" s="121">
        <v>5.4</v>
      </c>
      <c r="D102" s="137" t="s">
        <v>144</v>
      </c>
      <c r="E102" s="129"/>
      <c r="F102" s="129"/>
      <c r="G102" s="129"/>
      <c r="H102" s="129"/>
      <c r="I102" s="130"/>
      <c r="P102" s="135"/>
      <c r="Q102" s="129"/>
      <c r="R102" s="130"/>
    </row>
    <row r="103" spans="2:21" x14ac:dyDescent="0.25">
      <c r="B103" s="120"/>
      <c r="C103" s="125"/>
      <c r="D103" s="137"/>
      <c r="E103" s="129"/>
      <c r="F103" s="129"/>
      <c r="G103" s="129"/>
      <c r="H103" s="129"/>
      <c r="I103" s="130"/>
      <c r="P103" s="135"/>
      <c r="Q103" s="129"/>
      <c r="R103" s="130"/>
    </row>
    <row r="104" spans="2:21" x14ac:dyDescent="0.25">
      <c r="B104" s="120"/>
      <c r="C104" s="125"/>
      <c r="D104" s="129"/>
      <c r="E104" s="143" t="s">
        <v>119</v>
      </c>
      <c r="F104" s="129" t="s">
        <v>110</v>
      </c>
      <c r="G104" s="129"/>
      <c r="H104" s="129"/>
      <c r="I104" s="130"/>
      <c r="P104" s="135"/>
      <c r="Q104" s="129"/>
      <c r="R104" s="130"/>
    </row>
    <row r="105" spans="2:21" x14ac:dyDescent="0.25">
      <c r="B105" s="120"/>
      <c r="C105" s="125"/>
      <c r="D105" s="129"/>
      <c r="E105" s="143"/>
      <c r="F105" s="129" t="s">
        <v>111</v>
      </c>
      <c r="G105" s="129"/>
      <c r="H105" s="129"/>
      <c r="I105" s="130"/>
      <c r="P105" s="135"/>
      <c r="Q105" s="129"/>
      <c r="R105" s="130"/>
    </row>
    <row r="106" spans="2:21" x14ac:dyDescent="0.25">
      <c r="B106" s="120"/>
      <c r="C106" s="125"/>
      <c r="D106" s="129"/>
      <c r="E106" s="143" t="s">
        <v>121</v>
      </c>
      <c r="F106" s="129" t="s">
        <v>113</v>
      </c>
      <c r="G106" s="129"/>
      <c r="H106" s="129"/>
      <c r="I106" s="130"/>
      <c r="P106" s="135"/>
      <c r="Q106" s="129"/>
      <c r="R106" s="130"/>
    </row>
    <row r="107" spans="2:21" x14ac:dyDescent="0.25">
      <c r="B107" s="120"/>
      <c r="C107" s="125"/>
      <c r="D107" s="129"/>
      <c r="E107" s="143"/>
      <c r="F107" s="129" t="s">
        <v>112</v>
      </c>
      <c r="G107" s="129"/>
      <c r="H107" s="129"/>
      <c r="I107" s="130"/>
      <c r="P107" s="135"/>
      <c r="Q107" s="129"/>
      <c r="R107" s="130"/>
    </row>
    <row r="108" spans="2:21" x14ac:dyDescent="0.25">
      <c r="B108" s="120"/>
      <c r="C108" s="125"/>
      <c r="D108" s="129"/>
      <c r="E108" s="143" t="s">
        <v>122</v>
      </c>
      <c r="F108" s="129" t="s">
        <v>114</v>
      </c>
      <c r="G108" s="129"/>
      <c r="H108" s="129"/>
      <c r="I108" s="130"/>
      <c r="P108" s="135"/>
      <c r="Q108" s="129"/>
      <c r="R108" s="130"/>
    </row>
    <row r="109" spans="2:21" x14ac:dyDescent="0.25">
      <c r="B109" s="120"/>
      <c r="C109" s="125"/>
      <c r="D109" s="129"/>
      <c r="E109" s="143"/>
      <c r="F109" s="129" t="s">
        <v>115</v>
      </c>
      <c r="G109" s="129"/>
      <c r="H109" s="129"/>
      <c r="I109" s="130"/>
      <c r="P109" s="135"/>
      <c r="Q109" s="129"/>
      <c r="R109" s="130"/>
    </row>
    <row r="110" spans="2:21" x14ac:dyDescent="0.25">
      <c r="B110" s="120"/>
      <c r="C110" s="125"/>
      <c r="D110" s="129"/>
      <c r="E110" s="143"/>
      <c r="F110" s="129"/>
      <c r="G110" s="129" t="s">
        <v>116</v>
      </c>
      <c r="H110" s="129"/>
      <c r="I110" s="130"/>
      <c r="P110" s="135"/>
      <c r="Q110" s="129"/>
      <c r="R110" s="130"/>
    </row>
    <row r="111" spans="2:21" x14ac:dyDescent="0.25">
      <c r="B111" s="120"/>
      <c r="C111" s="125"/>
      <c r="D111" s="129"/>
      <c r="E111" s="143"/>
      <c r="F111" s="129"/>
      <c r="G111" s="129" t="s">
        <v>117</v>
      </c>
      <c r="H111" s="129"/>
      <c r="I111" s="130"/>
      <c r="P111" s="135"/>
      <c r="Q111" s="129"/>
      <c r="R111" s="130"/>
    </row>
    <row r="112" spans="2:21" x14ac:dyDescent="0.25">
      <c r="B112" s="120"/>
      <c r="C112" s="125"/>
      <c r="D112" s="129"/>
      <c r="E112" s="143"/>
      <c r="F112" s="129"/>
      <c r="G112" s="129" t="s">
        <v>118</v>
      </c>
      <c r="H112" s="129"/>
      <c r="I112" s="130"/>
      <c r="P112" s="135"/>
      <c r="Q112" s="129"/>
      <c r="R112" s="130"/>
    </row>
    <row r="113" spans="2:18" x14ac:dyDescent="0.25">
      <c r="B113" s="120"/>
      <c r="C113" s="125"/>
      <c r="D113" s="129"/>
      <c r="E113" s="143" t="s">
        <v>123</v>
      </c>
      <c r="F113" s="129" t="s">
        <v>126</v>
      </c>
      <c r="G113" s="129"/>
      <c r="H113" s="129"/>
      <c r="I113" s="130"/>
      <c r="P113" s="135"/>
      <c r="Q113" s="129"/>
      <c r="R113" s="130"/>
    </row>
    <row r="114" spans="2:18" x14ac:dyDescent="0.25">
      <c r="B114" s="120"/>
      <c r="C114" s="125"/>
      <c r="D114" s="129"/>
      <c r="E114" s="143" t="s">
        <v>124</v>
      </c>
      <c r="F114" s="129" t="s">
        <v>127</v>
      </c>
      <c r="G114" s="129"/>
      <c r="H114" s="129"/>
      <c r="I114" s="130"/>
      <c r="P114" s="135"/>
      <c r="Q114" s="129"/>
      <c r="R114" s="130"/>
    </row>
    <row r="115" spans="2:18" x14ac:dyDescent="0.25">
      <c r="B115" s="120"/>
      <c r="C115" s="125"/>
      <c r="D115" s="129"/>
      <c r="E115" s="143"/>
      <c r="F115" s="129"/>
      <c r="G115" s="129" t="s">
        <v>128</v>
      </c>
      <c r="H115" s="129"/>
      <c r="I115" s="130"/>
      <c r="P115" s="135"/>
      <c r="Q115" s="129"/>
      <c r="R115" s="130"/>
    </row>
    <row r="116" spans="2:18" x14ac:dyDescent="0.25">
      <c r="B116" s="120"/>
      <c r="C116" s="125"/>
      <c r="D116" s="129"/>
      <c r="E116" s="143"/>
      <c r="F116" s="129"/>
      <c r="G116" s="129" t="s">
        <v>129</v>
      </c>
      <c r="H116" s="129"/>
      <c r="I116" s="130"/>
      <c r="P116" s="135"/>
      <c r="Q116" s="129"/>
      <c r="R116" s="130"/>
    </row>
    <row r="117" spans="2:18" x14ac:dyDescent="0.25">
      <c r="B117" s="120"/>
      <c r="C117" s="125"/>
      <c r="D117" s="129"/>
      <c r="E117" s="143"/>
      <c r="F117" s="129"/>
      <c r="G117" s="129" t="s">
        <v>130</v>
      </c>
      <c r="H117" s="129"/>
      <c r="I117" s="130"/>
      <c r="P117" s="135"/>
      <c r="Q117" s="129"/>
      <c r="R117" s="130"/>
    </row>
    <row r="118" spans="2:18" x14ac:dyDescent="0.25">
      <c r="B118" s="120"/>
      <c r="C118" s="125"/>
      <c r="D118" s="129"/>
      <c r="E118" s="143"/>
      <c r="F118" s="129"/>
      <c r="G118" s="129" t="s">
        <v>131</v>
      </c>
      <c r="H118" s="129"/>
      <c r="I118" s="130"/>
      <c r="P118" s="135"/>
      <c r="Q118" s="129"/>
      <c r="R118" s="130"/>
    </row>
    <row r="119" spans="2:18" x14ac:dyDescent="0.25">
      <c r="B119" s="120"/>
      <c r="C119" s="125"/>
      <c r="D119" s="129"/>
      <c r="E119" s="143"/>
      <c r="F119" s="129"/>
      <c r="G119" s="129" t="s">
        <v>133</v>
      </c>
      <c r="H119" s="129"/>
      <c r="I119" s="130"/>
      <c r="P119" s="135"/>
      <c r="Q119" s="129"/>
      <c r="R119" s="130"/>
    </row>
    <row r="120" spans="2:18" x14ac:dyDescent="0.25">
      <c r="B120" s="120"/>
      <c r="C120" s="125"/>
      <c r="D120" s="129"/>
      <c r="E120" s="143"/>
      <c r="F120" s="129"/>
      <c r="G120" s="129" t="s">
        <v>136</v>
      </c>
      <c r="H120" s="129"/>
      <c r="I120" s="130"/>
      <c r="P120" s="135"/>
      <c r="Q120" s="129"/>
      <c r="R120" s="130"/>
    </row>
    <row r="121" spans="2:18" x14ac:dyDescent="0.25">
      <c r="B121" s="120"/>
      <c r="C121" s="125"/>
      <c r="D121" s="129"/>
      <c r="E121" s="143"/>
      <c r="F121" s="129"/>
      <c r="G121" s="129"/>
      <c r="H121" s="129"/>
      <c r="I121" s="130"/>
      <c r="P121" s="135"/>
      <c r="Q121" s="129"/>
      <c r="R121" s="130"/>
    </row>
    <row r="122" spans="2:18" x14ac:dyDescent="0.25">
      <c r="B122" s="120"/>
      <c r="C122" s="125"/>
      <c r="D122" s="129"/>
      <c r="E122" s="143" t="s">
        <v>132</v>
      </c>
      <c r="F122" s="137" t="s">
        <v>165</v>
      </c>
      <c r="G122" s="129"/>
      <c r="H122" s="129"/>
      <c r="I122" s="130"/>
      <c r="P122" s="135"/>
      <c r="Q122" s="129"/>
      <c r="R122" s="130"/>
    </row>
    <row r="123" spans="2:18" x14ac:dyDescent="0.25">
      <c r="B123" s="120"/>
      <c r="C123" s="125"/>
      <c r="D123" s="129"/>
      <c r="E123" s="143"/>
      <c r="F123" s="129" t="s">
        <v>134</v>
      </c>
      <c r="G123" s="129"/>
      <c r="H123" s="129"/>
      <c r="I123" s="130"/>
      <c r="P123" s="135"/>
      <c r="Q123" s="129"/>
      <c r="R123" s="130"/>
    </row>
    <row r="124" spans="2:18" x14ac:dyDescent="0.25">
      <c r="B124" s="120"/>
      <c r="C124" s="125"/>
      <c r="D124" s="129"/>
      <c r="E124" s="143" t="s">
        <v>135</v>
      </c>
      <c r="F124" s="129" t="s">
        <v>137</v>
      </c>
      <c r="G124" s="129"/>
      <c r="H124" s="129"/>
      <c r="I124" s="130"/>
      <c r="P124" s="135"/>
      <c r="Q124" s="129"/>
      <c r="R124" s="130"/>
    </row>
    <row r="125" spans="2:18" x14ac:dyDescent="0.25">
      <c r="B125" s="120"/>
      <c r="C125" s="125"/>
      <c r="D125" s="129"/>
      <c r="E125" s="143" t="s">
        <v>138</v>
      </c>
      <c r="F125" s="129" t="s">
        <v>139</v>
      </c>
      <c r="G125" s="129"/>
      <c r="H125" s="129"/>
      <c r="I125" s="130"/>
      <c r="P125" s="135"/>
      <c r="Q125" s="129"/>
      <c r="R125" s="130"/>
    </row>
    <row r="126" spans="2:18" x14ac:dyDescent="0.25">
      <c r="B126" s="120"/>
      <c r="C126" s="125"/>
      <c r="D126" s="129"/>
      <c r="E126" s="143" t="s">
        <v>140</v>
      </c>
      <c r="F126" s="129" t="s">
        <v>141</v>
      </c>
      <c r="G126" s="129"/>
      <c r="H126" s="129"/>
      <c r="I126" s="130"/>
      <c r="P126" s="135"/>
      <c r="Q126" s="129"/>
      <c r="R126" s="130"/>
    </row>
    <row r="127" spans="2:18" x14ac:dyDescent="0.25">
      <c r="B127" s="120"/>
      <c r="C127" s="125"/>
      <c r="D127" s="129"/>
      <c r="E127" s="143" t="s">
        <v>142</v>
      </c>
      <c r="F127" s="137" t="s">
        <v>143</v>
      </c>
      <c r="G127" s="129"/>
      <c r="H127" s="129"/>
      <c r="I127" s="130"/>
      <c r="P127" s="138" t="s">
        <v>233</v>
      </c>
      <c r="Q127" s="129"/>
      <c r="R127" s="130"/>
    </row>
    <row r="128" spans="2:18" x14ac:dyDescent="0.25">
      <c r="B128" s="120"/>
      <c r="C128" s="125"/>
      <c r="D128" s="129"/>
      <c r="E128" s="143" t="s">
        <v>146</v>
      </c>
      <c r="F128" s="137" t="s">
        <v>147</v>
      </c>
      <c r="G128" s="129"/>
      <c r="H128" s="129"/>
      <c r="I128" s="130"/>
      <c r="P128" s="138" t="s">
        <v>234</v>
      </c>
      <c r="Q128" s="146"/>
      <c r="R128" s="144"/>
    </row>
    <row r="129" spans="2:18" x14ac:dyDescent="0.25">
      <c r="B129" s="120"/>
      <c r="C129" s="125"/>
      <c r="D129" s="129"/>
      <c r="E129" s="129"/>
      <c r="F129" s="129"/>
      <c r="G129" s="129"/>
      <c r="H129" s="129"/>
      <c r="I129" s="130"/>
      <c r="P129" s="135"/>
      <c r="Q129" s="129"/>
      <c r="R129" s="130"/>
    </row>
    <row r="130" spans="2:18" x14ac:dyDescent="0.25">
      <c r="B130" s="120"/>
      <c r="C130" s="121">
        <v>5.5</v>
      </c>
      <c r="D130" s="137" t="s">
        <v>145</v>
      </c>
      <c r="E130" s="129"/>
      <c r="F130" s="129"/>
      <c r="G130" s="129"/>
      <c r="H130" s="129"/>
      <c r="I130" s="130"/>
      <c r="P130" s="135"/>
      <c r="Q130" s="129"/>
      <c r="R130" s="130"/>
    </row>
    <row r="131" spans="2:18" x14ac:dyDescent="0.25">
      <c r="B131" s="120"/>
      <c r="C131" s="125"/>
      <c r="D131" s="129"/>
      <c r="E131" s="143" t="s">
        <v>119</v>
      </c>
      <c r="F131" s="129" t="s">
        <v>148</v>
      </c>
      <c r="G131" s="129"/>
      <c r="H131" s="129"/>
      <c r="I131" s="130"/>
      <c r="P131" s="135"/>
      <c r="Q131" s="129"/>
      <c r="R131" s="130"/>
    </row>
    <row r="132" spans="2:18" x14ac:dyDescent="0.25">
      <c r="B132" s="120"/>
      <c r="C132" s="125"/>
      <c r="D132" s="129"/>
      <c r="E132" s="143" t="s">
        <v>121</v>
      </c>
      <c r="F132" s="137" t="s">
        <v>226</v>
      </c>
      <c r="G132" s="129"/>
      <c r="H132" s="129"/>
      <c r="I132" s="130"/>
      <c r="P132" s="135"/>
      <c r="Q132" s="129"/>
      <c r="R132" s="130"/>
    </row>
    <row r="133" spans="2:18" x14ac:dyDescent="0.25">
      <c r="B133" s="120"/>
      <c r="C133" s="125"/>
      <c r="D133" s="129"/>
      <c r="E133" s="143" t="s">
        <v>122</v>
      </c>
      <c r="F133" s="129" t="s">
        <v>149</v>
      </c>
      <c r="G133" s="129"/>
      <c r="H133" s="129"/>
      <c r="I133" s="130"/>
      <c r="P133" s="135"/>
      <c r="Q133" s="129"/>
      <c r="R133" s="130"/>
    </row>
    <row r="134" spans="2:18" x14ac:dyDescent="0.25">
      <c r="B134" s="120"/>
      <c r="C134" s="125"/>
      <c r="D134" s="129"/>
      <c r="E134" s="143"/>
      <c r="F134" s="129" t="s">
        <v>150</v>
      </c>
      <c r="G134" s="129"/>
      <c r="H134" s="129"/>
      <c r="I134" s="130"/>
      <c r="P134" s="135"/>
      <c r="Q134" s="129"/>
      <c r="R134" s="130"/>
    </row>
    <row r="135" spans="2:18" x14ac:dyDescent="0.25">
      <c r="B135" s="120"/>
      <c r="C135" s="125"/>
      <c r="D135" s="129"/>
      <c r="E135" s="143" t="s">
        <v>123</v>
      </c>
      <c r="F135" s="129" t="s">
        <v>153</v>
      </c>
      <c r="G135" s="129"/>
      <c r="H135" s="129"/>
      <c r="I135" s="130"/>
      <c r="P135" s="135"/>
      <c r="Q135" s="129"/>
      <c r="R135" s="130"/>
    </row>
    <row r="136" spans="2:18" x14ac:dyDescent="0.25">
      <c r="B136" s="120"/>
      <c r="C136" s="125"/>
      <c r="D136" s="129"/>
      <c r="E136" s="143" t="s">
        <v>124</v>
      </c>
      <c r="F136" s="137" t="s">
        <v>151</v>
      </c>
      <c r="G136" s="137"/>
      <c r="H136" s="137"/>
      <c r="I136" s="144"/>
      <c r="J136" s="102"/>
      <c r="P136" s="135"/>
      <c r="Q136" s="129"/>
      <c r="R136" s="130"/>
    </row>
    <row r="137" spans="2:18" x14ac:dyDescent="0.25">
      <c r="B137" s="120"/>
      <c r="C137" s="125"/>
      <c r="D137" s="129"/>
      <c r="E137" s="129"/>
      <c r="F137" s="137" t="s">
        <v>150</v>
      </c>
      <c r="G137" s="137"/>
      <c r="H137" s="137"/>
      <c r="I137" s="144"/>
      <c r="J137" s="102"/>
      <c r="P137" s="138" t="s">
        <v>235</v>
      </c>
      <c r="Q137" s="129"/>
      <c r="R137" s="130"/>
    </row>
    <row r="138" spans="2:18" x14ac:dyDescent="0.25">
      <c r="B138" s="120"/>
      <c r="C138" s="125"/>
      <c r="D138" s="129"/>
      <c r="E138" s="129"/>
      <c r="F138" s="129"/>
      <c r="G138" s="129"/>
      <c r="H138" s="129"/>
      <c r="I138" s="130"/>
      <c r="P138" s="135"/>
      <c r="Q138" s="129"/>
      <c r="R138" s="130"/>
    </row>
    <row r="139" spans="2:18" x14ac:dyDescent="0.25">
      <c r="B139" s="120"/>
      <c r="C139" s="121">
        <v>5.6</v>
      </c>
      <c r="D139" s="137" t="s">
        <v>152</v>
      </c>
      <c r="E139" s="129"/>
      <c r="F139" s="129"/>
      <c r="G139" s="129"/>
      <c r="H139" s="129"/>
      <c r="I139" s="130"/>
      <c r="P139" s="135"/>
      <c r="Q139" s="129"/>
      <c r="R139" s="130"/>
    </row>
    <row r="140" spans="2:18" x14ac:dyDescent="0.25">
      <c r="B140" s="120"/>
      <c r="C140" s="125"/>
      <c r="D140" s="129"/>
      <c r="E140" s="143" t="s">
        <v>119</v>
      </c>
      <c r="F140" s="129" t="s">
        <v>154</v>
      </c>
      <c r="G140" s="129"/>
      <c r="H140" s="129"/>
      <c r="I140" s="130"/>
      <c r="P140" s="135"/>
      <c r="Q140" s="129"/>
      <c r="R140" s="130"/>
    </row>
    <row r="141" spans="2:18" x14ac:dyDescent="0.25">
      <c r="B141" s="120"/>
      <c r="C141" s="125"/>
      <c r="D141" s="129"/>
      <c r="E141" s="143" t="s">
        <v>121</v>
      </c>
      <c r="F141" s="137" t="s">
        <v>227</v>
      </c>
      <c r="G141" s="129"/>
      <c r="H141" s="129"/>
      <c r="I141" s="130"/>
      <c r="P141" s="135"/>
      <c r="Q141" s="129"/>
      <c r="R141" s="130"/>
    </row>
    <row r="142" spans="2:18" x14ac:dyDescent="0.25">
      <c r="B142" s="120"/>
      <c r="C142" s="125"/>
      <c r="D142" s="129"/>
      <c r="E142" s="143" t="s">
        <v>122</v>
      </c>
      <c r="F142" s="129" t="s">
        <v>149</v>
      </c>
      <c r="G142" s="129"/>
      <c r="H142" s="129"/>
      <c r="I142" s="130"/>
      <c r="P142" s="135"/>
      <c r="Q142" s="129"/>
      <c r="R142" s="130"/>
    </row>
    <row r="143" spans="2:18" x14ac:dyDescent="0.25">
      <c r="B143" s="120"/>
      <c r="C143" s="125"/>
      <c r="D143" s="129"/>
      <c r="E143" s="143"/>
      <c r="F143" s="129" t="s">
        <v>155</v>
      </c>
      <c r="G143" s="129"/>
      <c r="H143" s="129"/>
      <c r="I143" s="130"/>
      <c r="P143" s="135"/>
      <c r="Q143" s="129"/>
      <c r="R143" s="130"/>
    </row>
    <row r="144" spans="2:18" x14ac:dyDescent="0.25">
      <c r="B144" s="120"/>
      <c r="C144" s="125"/>
      <c r="D144" s="129"/>
      <c r="E144" s="143" t="s">
        <v>123</v>
      </c>
      <c r="F144" s="129" t="s">
        <v>153</v>
      </c>
      <c r="G144" s="129"/>
      <c r="H144" s="129"/>
      <c r="I144" s="130"/>
      <c r="P144" s="135"/>
      <c r="Q144" s="129"/>
      <c r="R144" s="130"/>
    </row>
    <row r="145" spans="2:18" x14ac:dyDescent="0.25">
      <c r="B145" s="120"/>
      <c r="C145" s="125"/>
      <c r="D145" s="129"/>
      <c r="E145" s="143" t="s">
        <v>124</v>
      </c>
      <c r="F145" s="137" t="s">
        <v>151</v>
      </c>
      <c r="G145" s="137"/>
      <c r="H145" s="129"/>
      <c r="I145" s="130"/>
      <c r="P145" s="135"/>
      <c r="Q145" s="129"/>
      <c r="R145" s="130"/>
    </row>
    <row r="146" spans="2:18" x14ac:dyDescent="0.25">
      <c r="B146" s="120"/>
      <c r="C146" s="125"/>
      <c r="D146" s="129"/>
      <c r="E146" s="129"/>
      <c r="F146" s="137" t="s">
        <v>156</v>
      </c>
      <c r="G146" s="137"/>
      <c r="H146" s="129"/>
      <c r="I146" s="130"/>
      <c r="P146" s="138" t="s">
        <v>236</v>
      </c>
      <c r="Q146" s="129"/>
      <c r="R146" s="130"/>
    </row>
    <row r="147" spans="2:18" x14ac:dyDescent="0.25">
      <c r="B147" s="120"/>
      <c r="C147" s="125"/>
      <c r="D147" s="129"/>
      <c r="E147" s="129"/>
      <c r="F147" s="129"/>
      <c r="G147" s="129"/>
      <c r="H147" s="129"/>
      <c r="I147" s="130"/>
      <c r="P147" s="135"/>
      <c r="Q147" s="129"/>
      <c r="R147" s="130"/>
    </row>
    <row r="148" spans="2:18" x14ac:dyDescent="0.25">
      <c r="B148" s="120"/>
      <c r="C148" s="121">
        <v>5.7</v>
      </c>
      <c r="D148" s="137" t="s">
        <v>157</v>
      </c>
      <c r="E148" s="129"/>
      <c r="F148" s="129"/>
      <c r="G148" s="129"/>
      <c r="H148" s="129"/>
      <c r="I148" s="130"/>
      <c r="P148" s="135"/>
      <c r="Q148" s="129"/>
      <c r="R148" s="130"/>
    </row>
    <row r="149" spans="2:18" x14ac:dyDescent="0.25">
      <c r="B149" s="120"/>
      <c r="C149" s="125"/>
      <c r="D149" s="129"/>
      <c r="E149" s="143" t="s">
        <v>119</v>
      </c>
      <c r="F149" s="129" t="s">
        <v>158</v>
      </c>
      <c r="G149" s="129"/>
      <c r="H149" s="129"/>
      <c r="I149" s="130"/>
      <c r="P149" s="135"/>
      <c r="Q149" s="129"/>
      <c r="R149" s="130"/>
    </row>
    <row r="150" spans="2:18" x14ac:dyDescent="0.25">
      <c r="B150" s="120"/>
      <c r="C150" s="125"/>
      <c r="D150" s="129"/>
      <c r="E150" s="143"/>
      <c r="F150" s="129" t="s">
        <v>159</v>
      </c>
      <c r="G150" s="129"/>
      <c r="H150" s="129"/>
      <c r="I150" s="130"/>
      <c r="P150" s="135"/>
      <c r="Q150" s="129"/>
      <c r="R150" s="130"/>
    </row>
    <row r="151" spans="2:18" x14ac:dyDescent="0.25">
      <c r="B151" s="120"/>
      <c r="C151" s="125"/>
      <c r="D151" s="129"/>
      <c r="E151" s="143" t="s">
        <v>122</v>
      </c>
      <c r="F151" s="129" t="s">
        <v>160</v>
      </c>
      <c r="G151" s="129"/>
      <c r="H151" s="129"/>
      <c r="I151" s="130"/>
      <c r="P151" s="135"/>
      <c r="Q151" s="129"/>
      <c r="R151" s="130"/>
    </row>
    <row r="152" spans="2:18" x14ac:dyDescent="0.25">
      <c r="B152" s="120"/>
      <c r="C152" s="125"/>
      <c r="D152" s="129"/>
      <c r="E152" s="143"/>
      <c r="F152" s="129" t="s">
        <v>161</v>
      </c>
      <c r="G152" s="129"/>
      <c r="H152" s="129"/>
      <c r="I152" s="130"/>
      <c r="P152" s="135"/>
      <c r="Q152" s="129"/>
      <c r="R152" s="130"/>
    </row>
    <row r="153" spans="2:18" x14ac:dyDescent="0.25">
      <c r="B153" s="120"/>
      <c r="C153" s="125"/>
      <c r="D153" s="129"/>
      <c r="E153" s="143" t="s">
        <v>123</v>
      </c>
      <c r="F153" s="137" t="s">
        <v>160</v>
      </c>
      <c r="G153" s="129"/>
      <c r="H153" s="129"/>
      <c r="I153" s="130"/>
      <c r="P153" s="135"/>
      <c r="Q153" s="129"/>
      <c r="R153" s="130"/>
    </row>
    <row r="154" spans="2:18" x14ac:dyDescent="0.25">
      <c r="B154" s="120"/>
      <c r="C154" s="125"/>
      <c r="D154" s="129"/>
      <c r="E154" s="143"/>
      <c r="F154" s="137" t="s">
        <v>228</v>
      </c>
      <c r="G154" s="129"/>
      <c r="H154" s="129"/>
      <c r="I154" s="130"/>
      <c r="P154" s="135"/>
      <c r="Q154" s="129"/>
      <c r="R154" s="130"/>
    </row>
    <row r="155" spans="2:18" x14ac:dyDescent="0.25">
      <c r="B155" s="120"/>
      <c r="C155" s="125"/>
      <c r="D155" s="129"/>
      <c r="E155" s="143" t="s">
        <v>124</v>
      </c>
      <c r="F155" s="137" t="s">
        <v>162</v>
      </c>
      <c r="G155" s="129"/>
      <c r="H155" s="129"/>
      <c r="I155" s="130"/>
      <c r="P155" s="135"/>
      <c r="Q155" s="129"/>
      <c r="R155" s="130"/>
    </row>
    <row r="156" spans="2:18" ht="15.75" thickBot="1" x14ac:dyDescent="0.3">
      <c r="B156" s="120"/>
      <c r="C156" s="125"/>
      <c r="D156" s="129"/>
      <c r="E156" s="143"/>
      <c r="F156" s="137" t="s">
        <v>163</v>
      </c>
      <c r="G156" s="129"/>
      <c r="H156" s="129"/>
      <c r="I156" s="147"/>
      <c r="J156" s="153"/>
      <c r="K156" s="154"/>
      <c r="L156" s="154"/>
      <c r="M156" s="154"/>
      <c r="N156" s="154"/>
      <c r="O156" s="154"/>
      <c r="P156" s="155" t="s">
        <v>237</v>
      </c>
      <c r="Q156" s="154"/>
      <c r="R156" s="147"/>
    </row>
    <row r="157" spans="2:18" ht="15.75" thickBot="1" x14ac:dyDescent="0.3">
      <c r="B157" s="120"/>
      <c r="C157" s="8"/>
      <c r="D157" s="93"/>
      <c r="E157" s="93"/>
      <c r="F157" s="93"/>
      <c r="G157" s="93"/>
      <c r="H157" s="93"/>
      <c r="I157" s="129"/>
      <c r="P157" s="5"/>
      <c r="Q157" s="129"/>
      <c r="R157" s="129"/>
    </row>
    <row r="158" spans="2:18" x14ac:dyDescent="0.25">
      <c r="B158" s="120"/>
      <c r="C158" s="125"/>
      <c r="D158" s="129"/>
      <c r="E158" s="129"/>
      <c r="F158" s="129"/>
      <c r="G158" s="129"/>
      <c r="H158" s="129"/>
      <c r="I158" s="150"/>
      <c r="J158" s="103"/>
      <c r="K158" s="104"/>
      <c r="L158" s="104"/>
      <c r="M158" s="104"/>
      <c r="N158" s="104"/>
      <c r="O158" s="104"/>
      <c r="P158" s="151"/>
      <c r="Q158" s="152"/>
      <c r="R158" s="150"/>
    </row>
    <row r="159" spans="2:18" ht="15.75" thickBot="1" x14ac:dyDescent="0.3">
      <c r="B159" s="119">
        <v>6</v>
      </c>
      <c r="C159" s="121" t="s">
        <v>164</v>
      </c>
      <c r="D159" s="129"/>
      <c r="E159" s="129"/>
      <c r="F159" s="129"/>
      <c r="G159" s="129"/>
      <c r="H159" s="129"/>
      <c r="I159" s="130"/>
      <c r="J159" s="106">
        <v>9</v>
      </c>
      <c r="K159" s="107">
        <v>4.5</v>
      </c>
      <c r="L159" s="107">
        <v>40</v>
      </c>
      <c r="M159" s="107"/>
      <c r="N159" s="107">
        <v>42</v>
      </c>
      <c r="O159" s="107">
        <f>K159+O77</f>
        <v>61.5</v>
      </c>
      <c r="P159" s="135"/>
      <c r="Q159" s="129"/>
      <c r="R159" s="130"/>
    </row>
    <row r="160" spans="2:18" x14ac:dyDescent="0.25">
      <c r="B160" s="120"/>
      <c r="C160" s="125"/>
      <c r="D160" s="129"/>
      <c r="E160" s="129"/>
      <c r="F160" s="129"/>
      <c r="G160" s="129"/>
      <c r="H160" s="129"/>
      <c r="I160" s="130"/>
      <c r="P160" s="135"/>
      <c r="Q160" s="129"/>
      <c r="R160" s="130"/>
    </row>
    <row r="161" spans="2:18" x14ac:dyDescent="0.25">
      <c r="B161" s="120"/>
      <c r="C161" s="121">
        <v>6.1</v>
      </c>
      <c r="D161" s="137" t="s">
        <v>166</v>
      </c>
      <c r="E161" s="129"/>
      <c r="F161" s="129"/>
      <c r="G161" s="129"/>
      <c r="H161" s="129"/>
      <c r="I161" s="130"/>
      <c r="P161" s="135"/>
      <c r="Q161" s="129"/>
      <c r="R161" s="130"/>
    </row>
    <row r="162" spans="2:18" x14ac:dyDescent="0.25">
      <c r="B162" s="120"/>
      <c r="C162" s="125"/>
      <c r="D162" s="129"/>
      <c r="E162" s="129"/>
      <c r="F162" s="129"/>
      <c r="G162" s="129"/>
      <c r="H162" s="129"/>
      <c r="I162" s="130"/>
      <c r="P162" s="135"/>
      <c r="Q162" s="129"/>
      <c r="R162" s="130"/>
    </row>
    <row r="163" spans="2:18" x14ac:dyDescent="0.25">
      <c r="B163" s="120"/>
      <c r="C163" s="125"/>
      <c r="D163" s="129"/>
      <c r="E163" s="129"/>
      <c r="F163" s="129"/>
      <c r="G163" s="129"/>
      <c r="H163" s="129"/>
      <c r="I163" s="130"/>
      <c r="P163" s="135"/>
      <c r="Q163" s="129"/>
      <c r="R163" s="130"/>
    </row>
    <row r="164" spans="2:18" x14ac:dyDescent="0.25">
      <c r="B164" s="120"/>
      <c r="C164" s="125"/>
      <c r="D164" s="129"/>
      <c r="E164" s="143" t="s">
        <v>119</v>
      </c>
      <c r="F164" s="129" t="s">
        <v>168</v>
      </c>
      <c r="G164" s="129"/>
      <c r="H164" s="129"/>
      <c r="I164" s="130"/>
      <c r="P164" s="135"/>
      <c r="Q164" s="129"/>
      <c r="R164" s="130"/>
    </row>
    <row r="165" spans="2:18" x14ac:dyDescent="0.25">
      <c r="B165" s="120"/>
      <c r="C165" s="125"/>
      <c r="D165" s="129"/>
      <c r="E165" s="143" t="s">
        <v>121</v>
      </c>
      <c r="F165" s="129" t="s">
        <v>169</v>
      </c>
      <c r="G165" s="129"/>
      <c r="H165" s="129"/>
      <c r="I165" s="130"/>
      <c r="P165" s="135"/>
      <c r="Q165" s="129"/>
      <c r="R165" s="130"/>
    </row>
    <row r="166" spans="2:18" x14ac:dyDescent="0.25">
      <c r="B166" s="120"/>
      <c r="C166" s="125"/>
      <c r="D166" s="129"/>
      <c r="E166" s="143" t="s">
        <v>122</v>
      </c>
      <c r="F166" s="129" t="s">
        <v>167</v>
      </c>
      <c r="G166" s="129"/>
      <c r="H166" s="129"/>
      <c r="I166" s="130"/>
      <c r="P166" s="135"/>
      <c r="Q166" s="129"/>
      <c r="R166" s="130"/>
    </row>
    <row r="167" spans="2:18" x14ac:dyDescent="0.25">
      <c r="B167" s="120"/>
      <c r="C167" s="125"/>
      <c r="D167" s="129"/>
      <c r="E167" s="143" t="s">
        <v>123</v>
      </c>
      <c r="F167" s="129" t="s">
        <v>170</v>
      </c>
      <c r="G167" s="129"/>
      <c r="H167" s="129"/>
      <c r="I167" s="130"/>
      <c r="P167" s="135"/>
      <c r="Q167" s="129"/>
      <c r="R167" s="130"/>
    </row>
    <row r="168" spans="2:18" x14ac:dyDescent="0.25">
      <c r="B168" s="120"/>
      <c r="C168" s="125"/>
      <c r="D168" s="129"/>
      <c r="E168" s="143" t="s">
        <v>124</v>
      </c>
      <c r="F168" s="129" t="s">
        <v>171</v>
      </c>
      <c r="G168" s="129"/>
      <c r="H168" s="129"/>
      <c r="I168" s="130"/>
      <c r="P168" s="135"/>
      <c r="Q168" s="129"/>
      <c r="R168" s="130"/>
    </row>
    <row r="169" spans="2:18" x14ac:dyDescent="0.25">
      <c r="B169" s="120"/>
      <c r="C169" s="125"/>
      <c r="D169" s="129"/>
      <c r="E169" s="143" t="s">
        <v>125</v>
      </c>
      <c r="F169" s="129" t="s">
        <v>172</v>
      </c>
      <c r="G169" s="129"/>
      <c r="H169" s="129"/>
      <c r="I169" s="130"/>
      <c r="P169" s="135"/>
      <c r="Q169" s="129"/>
      <c r="R169" s="130"/>
    </row>
    <row r="170" spans="2:18" x14ac:dyDescent="0.25">
      <c r="B170" s="120"/>
      <c r="C170" s="125"/>
      <c r="D170" s="129"/>
      <c r="E170" s="143" t="s">
        <v>120</v>
      </c>
      <c r="F170" s="129" t="s">
        <v>173</v>
      </c>
      <c r="G170" s="129"/>
      <c r="H170" s="129"/>
      <c r="I170" s="130"/>
      <c r="P170" s="135"/>
      <c r="Q170" s="129"/>
      <c r="R170" s="130"/>
    </row>
    <row r="171" spans="2:18" x14ac:dyDescent="0.25">
      <c r="B171" s="120"/>
      <c r="C171" s="125"/>
      <c r="D171" s="129"/>
      <c r="E171" s="143" t="s">
        <v>135</v>
      </c>
      <c r="F171" s="137" t="s">
        <v>174</v>
      </c>
      <c r="G171" s="129"/>
      <c r="H171" s="129"/>
      <c r="I171" s="130"/>
      <c r="P171" s="135"/>
      <c r="Q171" s="129"/>
      <c r="R171" s="130"/>
    </row>
    <row r="172" spans="2:18" ht="15.75" thickBot="1" x14ac:dyDescent="0.3">
      <c r="B172" s="120"/>
      <c r="C172" s="106"/>
      <c r="D172" s="107"/>
      <c r="E172" s="107"/>
      <c r="F172" s="145" t="s">
        <v>164</v>
      </c>
      <c r="G172" s="107"/>
      <c r="H172" s="107"/>
      <c r="I172" s="108"/>
      <c r="P172" s="148" t="s">
        <v>238</v>
      </c>
      <c r="Q172" s="107"/>
      <c r="R172" s="108"/>
    </row>
    <row r="173" spans="2:18" ht="15.75" thickBot="1" x14ac:dyDescent="0.3">
      <c r="B173" s="120"/>
      <c r="P173" s="1"/>
    </row>
    <row r="174" spans="2:18" ht="15.75" thickBot="1" x14ac:dyDescent="0.3">
      <c r="B174" s="119">
        <v>7</v>
      </c>
      <c r="C174" s="128" t="s">
        <v>229</v>
      </c>
      <c r="D174" s="104"/>
      <c r="E174" s="104"/>
      <c r="F174" s="104"/>
      <c r="G174" s="104"/>
      <c r="H174" s="104"/>
      <c r="I174" s="105"/>
      <c r="J174" s="8">
        <v>0</v>
      </c>
      <c r="K174" s="93">
        <v>6</v>
      </c>
      <c r="L174" s="93">
        <v>43</v>
      </c>
      <c r="M174" s="93"/>
      <c r="N174" s="93">
        <v>45</v>
      </c>
      <c r="O174" s="93">
        <f>K174+O159</f>
        <v>67.5</v>
      </c>
      <c r="P174" s="10"/>
      <c r="Q174" s="104"/>
      <c r="R174" s="105"/>
    </row>
    <row r="175" spans="2:18" x14ac:dyDescent="0.25">
      <c r="B175" s="120"/>
      <c r="C175" s="125"/>
      <c r="D175" s="129"/>
      <c r="E175" s="129"/>
      <c r="F175" s="129"/>
      <c r="G175" s="129"/>
      <c r="H175" s="129"/>
      <c r="I175" s="130"/>
      <c r="P175" s="135"/>
      <c r="Q175" s="129"/>
      <c r="R175" s="130"/>
    </row>
    <row r="176" spans="2:18" x14ac:dyDescent="0.25">
      <c r="B176" s="120"/>
      <c r="C176" s="121">
        <v>7.1</v>
      </c>
      <c r="D176" s="137" t="s">
        <v>230</v>
      </c>
      <c r="E176" s="129"/>
      <c r="F176" s="129"/>
      <c r="G176" s="129"/>
      <c r="H176" s="129"/>
      <c r="I176" s="130"/>
      <c r="P176" s="138" t="s">
        <v>239</v>
      </c>
      <c r="Q176" s="129"/>
      <c r="R176" s="130"/>
    </row>
    <row r="177" spans="2:18" ht="15.75" thickBot="1" x14ac:dyDescent="0.3">
      <c r="B177" s="120"/>
      <c r="C177" s="106"/>
      <c r="D177" s="107"/>
      <c r="E177" s="107"/>
      <c r="F177" s="107"/>
      <c r="G177" s="107"/>
      <c r="H177" s="107"/>
      <c r="I177" s="108"/>
      <c r="P177" s="136"/>
      <c r="Q177" s="107"/>
      <c r="R177" s="108"/>
    </row>
    <row r="178" spans="2:18" ht="15.75" thickBot="1" x14ac:dyDescent="0.3">
      <c r="B178" s="120"/>
      <c r="P178" s="1"/>
    </row>
    <row r="179" spans="2:18" ht="15.75" thickBot="1" x14ac:dyDescent="0.3">
      <c r="B179" s="119">
        <v>8</v>
      </c>
      <c r="C179" s="128" t="s">
        <v>241</v>
      </c>
      <c r="D179" s="104"/>
      <c r="E179" s="104"/>
      <c r="F179" s="104"/>
      <c r="G179" s="104"/>
      <c r="H179" s="104"/>
      <c r="I179" s="105"/>
      <c r="J179" s="8">
        <v>12</v>
      </c>
      <c r="K179" s="93">
        <v>4.5</v>
      </c>
      <c r="L179" s="93">
        <v>46</v>
      </c>
      <c r="M179" s="93"/>
      <c r="N179" s="93">
        <v>48</v>
      </c>
      <c r="O179" s="93">
        <f>K179+O174</f>
        <v>72</v>
      </c>
      <c r="P179" s="149" t="s">
        <v>240</v>
      </c>
      <c r="Q179" s="104"/>
      <c r="R179" s="105"/>
    </row>
    <row r="180" spans="2:18" ht="15.75" thickBot="1" x14ac:dyDescent="0.3">
      <c r="B180" s="96"/>
      <c r="C180" s="106"/>
      <c r="D180" s="107"/>
      <c r="E180" s="107"/>
      <c r="F180" s="107"/>
      <c r="G180" s="107"/>
      <c r="H180" s="107"/>
      <c r="I180" s="108"/>
      <c r="P180" s="106"/>
      <c r="Q180" s="107"/>
      <c r="R180" s="108"/>
    </row>
    <row r="183" spans="2:18" x14ac:dyDescent="0.25">
      <c r="C183" s="102" t="s">
        <v>275</v>
      </c>
      <c r="D183" s="102"/>
      <c r="E183" s="102"/>
      <c r="F183" s="102"/>
      <c r="G183" s="102"/>
      <c r="H183" s="102"/>
      <c r="I183" s="102"/>
    </row>
    <row r="184" spans="2:18" x14ac:dyDescent="0.25">
      <c r="C184" s="102"/>
      <c r="D184" s="102"/>
      <c r="E184" s="102"/>
      <c r="F184" s="156">
        <v>0.3</v>
      </c>
      <c r="G184" s="102"/>
      <c r="H184" s="102" t="s">
        <v>276</v>
      </c>
      <c r="I184" s="102"/>
    </row>
    <row r="185" spans="2:18" x14ac:dyDescent="0.25">
      <c r="C185" s="102"/>
      <c r="D185" s="102"/>
      <c r="E185" s="102"/>
      <c r="F185" s="102"/>
      <c r="G185" s="102"/>
      <c r="H185" s="102"/>
      <c r="I185" s="102"/>
    </row>
    <row r="186" spans="2:18" x14ac:dyDescent="0.25">
      <c r="C186" s="102"/>
      <c r="D186" s="102"/>
      <c r="E186" s="102"/>
      <c r="F186" s="156">
        <v>0.7</v>
      </c>
      <c r="G186" s="102"/>
      <c r="H186" s="102" t="s">
        <v>281</v>
      </c>
      <c r="I186" s="102"/>
    </row>
    <row r="187" spans="2:18" x14ac:dyDescent="0.25">
      <c r="C187" s="102"/>
      <c r="D187" s="102"/>
      <c r="E187" s="102"/>
      <c r="F187" s="102"/>
      <c r="G187" s="102"/>
      <c r="H187" s="102" t="s">
        <v>277</v>
      </c>
      <c r="I187" s="102"/>
    </row>
    <row r="188" spans="2:18" x14ac:dyDescent="0.25">
      <c r="E188" s="102" t="s">
        <v>282</v>
      </c>
      <c r="F188" s="156">
        <v>1</v>
      </c>
    </row>
    <row r="190" spans="2:18" x14ac:dyDescent="0.25">
      <c r="C190" t="s">
        <v>278</v>
      </c>
    </row>
    <row r="191" spans="2:18" x14ac:dyDescent="0.25">
      <c r="C191" t="s">
        <v>279</v>
      </c>
    </row>
    <row r="192" spans="2:18" x14ac:dyDescent="0.25">
      <c r="C192" t="s">
        <v>280</v>
      </c>
    </row>
  </sheetData>
  <mergeCells count="1">
    <mergeCell ref="J31:K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7"/>
  <sheetViews>
    <sheetView workbookViewId="0">
      <selection activeCell="D56" sqref="D56"/>
    </sheetView>
  </sheetViews>
  <sheetFormatPr baseColWidth="10" defaultRowHeight="15" x14ac:dyDescent="0.25"/>
  <sheetData>
    <row r="2" spans="3:5" x14ac:dyDescent="0.25">
      <c r="E2" t="s">
        <v>274</v>
      </c>
    </row>
    <row r="6" spans="3:5" x14ac:dyDescent="0.25">
      <c r="C6" s="5" t="s">
        <v>1</v>
      </c>
    </row>
    <row r="7" spans="3:5" x14ac:dyDescent="0.25">
      <c r="C7" s="5" t="s">
        <v>251</v>
      </c>
    </row>
    <row r="8" spans="3:5" x14ac:dyDescent="0.25">
      <c r="C8" s="5"/>
    </row>
    <row r="9" spans="3:5" x14ac:dyDescent="0.25">
      <c r="C9" s="5" t="s">
        <v>2</v>
      </c>
    </row>
    <row r="10" spans="3:5" x14ac:dyDescent="0.25">
      <c r="C10" s="5" t="s">
        <v>252</v>
      </c>
    </row>
    <row r="11" spans="3:5" x14ac:dyDescent="0.25">
      <c r="C11" s="5"/>
    </row>
    <row r="12" spans="3:5" x14ac:dyDescent="0.25">
      <c r="C12" s="5" t="s">
        <v>3</v>
      </c>
    </row>
    <row r="13" spans="3:5" x14ac:dyDescent="0.25">
      <c r="C13" s="5" t="s">
        <v>255</v>
      </c>
    </row>
    <row r="14" spans="3:5" x14ac:dyDescent="0.25">
      <c r="C14" s="5"/>
    </row>
    <row r="15" spans="3:5" x14ac:dyDescent="0.25">
      <c r="C15" s="5" t="s">
        <v>4</v>
      </c>
    </row>
    <row r="16" spans="3:5" x14ac:dyDescent="0.25">
      <c r="C16" s="5" t="s">
        <v>255</v>
      </c>
    </row>
    <row r="17" spans="3:3" x14ac:dyDescent="0.25">
      <c r="C17" s="5"/>
    </row>
    <row r="18" spans="3:3" x14ac:dyDescent="0.25">
      <c r="C18" s="5" t="s">
        <v>5</v>
      </c>
    </row>
    <row r="19" spans="3:3" x14ac:dyDescent="0.25">
      <c r="C19" s="5" t="s">
        <v>251</v>
      </c>
    </row>
    <row r="20" spans="3:3" x14ac:dyDescent="0.25">
      <c r="C20" s="5"/>
    </row>
    <row r="21" spans="3:3" x14ac:dyDescent="0.25">
      <c r="C21" s="5" t="s">
        <v>6</v>
      </c>
    </row>
    <row r="22" spans="3:3" x14ac:dyDescent="0.25">
      <c r="C22" s="5" t="s">
        <v>255</v>
      </c>
    </row>
    <row r="23" spans="3:3" x14ac:dyDescent="0.25">
      <c r="C23" s="5"/>
    </row>
    <row r="24" spans="3:3" x14ac:dyDescent="0.25">
      <c r="C24" s="5"/>
    </row>
    <row r="25" spans="3:3" x14ac:dyDescent="0.25">
      <c r="C25" s="5" t="s">
        <v>7</v>
      </c>
    </row>
    <row r="26" spans="3:3" x14ac:dyDescent="0.25">
      <c r="C26" s="5" t="s">
        <v>253</v>
      </c>
    </row>
    <row r="27" spans="3:3" x14ac:dyDescent="0.25">
      <c r="C27" s="5" t="s">
        <v>254</v>
      </c>
    </row>
    <row r="28" spans="3:3" x14ac:dyDescent="0.25">
      <c r="C28" s="5"/>
    </row>
    <row r="29" spans="3:3" x14ac:dyDescent="0.25">
      <c r="C29" s="5" t="s">
        <v>256</v>
      </c>
    </row>
    <row r="30" spans="3:3" x14ac:dyDescent="0.25">
      <c r="C30" s="5" t="s">
        <v>257</v>
      </c>
    </row>
    <row r="31" spans="3:3" x14ac:dyDescent="0.25">
      <c r="C31" s="5" t="s">
        <v>258</v>
      </c>
    </row>
    <row r="32" spans="3:3" x14ac:dyDescent="0.25">
      <c r="C32" s="5"/>
    </row>
    <row r="33" spans="3:3" x14ac:dyDescent="0.25">
      <c r="C33" s="5" t="s">
        <v>259</v>
      </c>
    </row>
    <row r="34" spans="3:3" x14ac:dyDescent="0.25">
      <c r="C34" s="5" t="s">
        <v>260</v>
      </c>
    </row>
    <row r="35" spans="3:3" x14ac:dyDescent="0.25">
      <c r="C35" s="5" t="s">
        <v>261</v>
      </c>
    </row>
    <row r="36" spans="3:3" x14ac:dyDescent="0.25">
      <c r="C36" s="5"/>
    </row>
    <row r="37" spans="3:3" x14ac:dyDescent="0.25">
      <c r="C37" s="5" t="s">
        <v>262</v>
      </c>
    </row>
    <row r="38" spans="3:3" x14ac:dyDescent="0.25">
      <c r="C38" s="5" t="s">
        <v>263</v>
      </c>
    </row>
    <row r="39" spans="3:3" x14ac:dyDescent="0.25">
      <c r="C39" s="5" t="s">
        <v>264</v>
      </c>
    </row>
    <row r="40" spans="3:3" x14ac:dyDescent="0.25">
      <c r="C40" s="5" t="s">
        <v>265</v>
      </c>
    </row>
    <row r="41" spans="3:3" x14ac:dyDescent="0.25">
      <c r="C41" s="5" t="s">
        <v>266</v>
      </c>
    </row>
    <row r="42" spans="3:3" x14ac:dyDescent="0.25">
      <c r="C42" s="5" t="s">
        <v>267</v>
      </c>
    </row>
    <row r="43" spans="3:3" x14ac:dyDescent="0.25">
      <c r="C43" s="5"/>
    </row>
    <row r="44" spans="3:3" x14ac:dyDescent="0.25">
      <c r="C44" s="5"/>
    </row>
    <row r="45" spans="3:3" x14ac:dyDescent="0.25">
      <c r="C45" s="5" t="s">
        <v>268</v>
      </c>
    </row>
    <row r="46" spans="3:3" x14ac:dyDescent="0.25">
      <c r="C46" s="5" t="s">
        <v>269</v>
      </c>
    </row>
    <row r="47" spans="3:3" x14ac:dyDescent="0.25">
      <c r="C47" s="5" t="s">
        <v>267</v>
      </c>
    </row>
    <row r="48" spans="3:3" x14ac:dyDescent="0.25">
      <c r="C48" s="5"/>
    </row>
    <row r="49" spans="3:4" x14ac:dyDescent="0.25">
      <c r="C49" s="5"/>
    </row>
    <row r="50" spans="3:4" x14ac:dyDescent="0.25">
      <c r="C50" s="5" t="s">
        <v>8</v>
      </c>
    </row>
    <row r="51" spans="3:4" x14ac:dyDescent="0.25">
      <c r="C51" s="5" t="s">
        <v>270</v>
      </c>
    </row>
    <row r="52" spans="3:4" x14ac:dyDescent="0.25">
      <c r="C52" s="5" t="s">
        <v>255</v>
      </c>
    </row>
    <row r="55" spans="3:4" x14ac:dyDescent="0.25">
      <c r="C55" t="s">
        <v>271</v>
      </c>
      <c r="D55" t="s">
        <v>283</v>
      </c>
    </row>
    <row r="56" spans="3:4" x14ac:dyDescent="0.25">
      <c r="D56" t="s">
        <v>272</v>
      </c>
    </row>
    <row r="57" spans="3:4" x14ac:dyDescent="0.25">
      <c r="D57" t="s">
        <v>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zoomScale="57" zoomScaleNormal="57" workbookViewId="0">
      <selection activeCell="A4" sqref="A4:T4"/>
    </sheetView>
  </sheetViews>
  <sheetFormatPr baseColWidth="10" defaultRowHeight="15" x14ac:dyDescent="0.25"/>
  <cols>
    <col min="2" max="2" width="13.140625" customWidth="1"/>
    <col min="4" max="4" width="17.85546875" customWidth="1"/>
    <col min="17" max="17" width="14.28515625" customWidth="1"/>
  </cols>
  <sheetData>
    <row r="1" spans="1:23" ht="31.7" customHeight="1" x14ac:dyDescent="0.25">
      <c r="A1" s="159" t="str">
        <f>'[1]Datos Base'!B4</f>
        <v>"ELABORACION DEL PROYECTO EJECUTIVO DE DRENAJE COMBINADO EN LA COLONIA LA CUCHILLA "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3" ht="15.75" x14ac:dyDescent="0.25">
      <c r="A2" s="159" t="s">
        <v>249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3" ht="15.75" x14ac:dyDescent="0.25">
      <c r="A3" s="159" t="s">
        <v>250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1:23" ht="16.5" thickBot="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</row>
    <row r="5" spans="1:23" ht="16.5" thickTop="1" x14ac:dyDescent="0.25">
      <c r="A5" s="161" t="s">
        <v>9</v>
      </c>
      <c r="B5" s="163" t="s">
        <v>10</v>
      </c>
      <c r="C5" s="163"/>
      <c r="D5" s="164"/>
      <c r="E5" s="167" t="s">
        <v>11</v>
      </c>
      <c r="F5" s="168"/>
      <c r="G5" s="168"/>
      <c r="H5" s="168"/>
      <c r="I5" s="168" t="s">
        <v>12</v>
      </c>
      <c r="J5" s="168"/>
      <c r="K5" s="168"/>
      <c r="L5" s="168"/>
      <c r="M5" s="168" t="s">
        <v>13</v>
      </c>
      <c r="N5" s="168"/>
      <c r="O5" s="168"/>
      <c r="P5" s="169"/>
      <c r="Q5" s="168" t="s">
        <v>14</v>
      </c>
      <c r="R5" s="168"/>
      <c r="S5" s="168"/>
      <c r="T5" s="169"/>
    </row>
    <row r="6" spans="1:23" ht="14.45" customHeight="1" thickBot="1" x14ac:dyDescent="0.3">
      <c r="A6" s="162"/>
      <c r="B6" s="165"/>
      <c r="C6" s="165"/>
      <c r="D6" s="166"/>
      <c r="E6" s="109" t="s">
        <v>15</v>
      </c>
      <c r="F6" s="111" t="s">
        <v>16</v>
      </c>
      <c r="G6" s="111" t="s">
        <v>17</v>
      </c>
      <c r="H6" s="111" t="s">
        <v>18</v>
      </c>
      <c r="I6" s="11" t="s">
        <v>176</v>
      </c>
      <c r="J6" s="111" t="s">
        <v>177</v>
      </c>
      <c r="K6" s="111" t="s">
        <v>178</v>
      </c>
      <c r="L6" s="11" t="s">
        <v>179</v>
      </c>
      <c r="M6" s="111" t="s">
        <v>180</v>
      </c>
      <c r="N6" s="111" t="s">
        <v>181</v>
      </c>
      <c r="O6" s="111" t="s">
        <v>182</v>
      </c>
      <c r="P6" s="11" t="s">
        <v>183</v>
      </c>
      <c r="Q6" s="111" t="s">
        <v>184</v>
      </c>
      <c r="R6" s="111" t="s">
        <v>185</v>
      </c>
      <c r="S6" s="111" t="s">
        <v>186</v>
      </c>
      <c r="T6" s="116" t="s">
        <v>187</v>
      </c>
    </row>
    <row r="7" spans="1:23" ht="14.45" customHeight="1" thickTop="1" thickBot="1" x14ac:dyDescent="0.3">
      <c r="A7" s="12"/>
      <c r="B7" s="172"/>
      <c r="C7" s="173"/>
      <c r="D7" s="173"/>
      <c r="E7" s="113" t="s">
        <v>198</v>
      </c>
      <c r="F7" s="113" t="s">
        <v>197</v>
      </c>
      <c r="G7" s="113" t="s">
        <v>199</v>
      </c>
      <c r="H7" s="113" t="s">
        <v>200</v>
      </c>
      <c r="I7" s="114" t="s">
        <v>201</v>
      </c>
      <c r="J7" s="113" t="s">
        <v>202</v>
      </c>
      <c r="K7" s="113" t="s">
        <v>203</v>
      </c>
      <c r="L7" s="114" t="s">
        <v>204</v>
      </c>
      <c r="M7" s="113" t="s">
        <v>205</v>
      </c>
      <c r="N7" s="113" t="s">
        <v>206</v>
      </c>
      <c r="O7" s="113" t="s">
        <v>207</v>
      </c>
      <c r="P7" s="114" t="s">
        <v>208</v>
      </c>
      <c r="Q7" s="113" t="s">
        <v>209</v>
      </c>
      <c r="R7" s="113" t="s">
        <v>210</v>
      </c>
      <c r="S7" s="113" t="s">
        <v>211</v>
      </c>
      <c r="T7" s="113" t="s">
        <v>212</v>
      </c>
    </row>
    <row r="8" spans="1:23" s="17" customFormat="1" ht="25.15" customHeight="1" x14ac:dyDescent="0.25">
      <c r="A8" s="13">
        <f>'[1]Análisis P.U.'!$D$5</f>
        <v>1</v>
      </c>
      <c r="B8" s="174" t="str">
        <f>'[1]Análisis P.U.'!$E$5</f>
        <v>VISITAS DE INSPECCION Y RECONOCIMIENTO DEL SITIO DEL PROYECTO(2 DOS )</v>
      </c>
      <c r="C8" s="175"/>
      <c r="D8" s="175"/>
      <c r="E8" s="110"/>
      <c r="F8" s="112" t="s">
        <v>196</v>
      </c>
      <c r="G8" s="112"/>
      <c r="H8" s="112"/>
      <c r="I8" s="14"/>
      <c r="J8" s="112"/>
      <c r="K8" s="112"/>
      <c r="L8" s="15"/>
      <c r="M8" s="115"/>
      <c r="N8" s="115"/>
      <c r="O8" s="115"/>
      <c r="P8" s="15"/>
      <c r="Q8" s="115"/>
      <c r="R8" s="115"/>
      <c r="S8" s="115"/>
      <c r="T8" s="117"/>
      <c r="V8" s="18"/>
      <c r="W8" s="19"/>
    </row>
    <row r="9" spans="1:23" s="17" customFormat="1" x14ac:dyDescent="0.25">
      <c r="A9" s="13"/>
      <c r="B9" s="176"/>
      <c r="C9" s="177"/>
      <c r="D9" s="177"/>
      <c r="E9" s="20">
        <f>$V$9/W9</f>
        <v>1.0288998867814668E-2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2"/>
      <c r="V9" s="23">
        <f>'[1]Catálogo Conceptos'!M7</f>
        <v>1.0288998867814668E-2</v>
      </c>
      <c r="W9" s="19">
        <v>1</v>
      </c>
    </row>
    <row r="10" spans="1:23" ht="10.35" customHeight="1" x14ac:dyDescent="0.25">
      <c r="A10" s="24"/>
      <c r="B10" s="176"/>
      <c r="C10" s="177"/>
      <c r="D10" s="177"/>
      <c r="E10" s="25"/>
      <c r="F10" s="26"/>
      <c r="G10" s="26"/>
      <c r="H10" s="26"/>
      <c r="I10" s="26"/>
      <c r="J10" s="26"/>
      <c r="K10" s="27"/>
      <c r="L10" s="28"/>
      <c r="M10" s="28"/>
      <c r="N10" s="28"/>
      <c r="O10" s="28"/>
      <c r="P10" s="28"/>
      <c r="Q10" s="28"/>
      <c r="R10" s="28"/>
      <c r="S10" s="28"/>
      <c r="T10" s="29"/>
      <c r="V10" s="30"/>
      <c r="W10" s="30"/>
    </row>
    <row r="11" spans="1:23" ht="12.75" customHeight="1" x14ac:dyDescent="0.25">
      <c r="A11" s="31">
        <f>'[1]Análisis P.U.'!$D$84</f>
        <v>2</v>
      </c>
      <c r="B11" s="174" t="str">
        <f>'[1]Análisis P.U.'!$E$84</f>
        <v>RECOPILACION Y ANALISIS DE LA INFORMACION DISPONIBLE.</v>
      </c>
      <c r="C11" s="175"/>
      <c r="D11" s="175"/>
      <c r="E11" s="32"/>
      <c r="F11" s="33"/>
      <c r="G11" s="34"/>
      <c r="H11" s="14"/>
      <c r="I11" s="14" t="s">
        <v>189</v>
      </c>
      <c r="J11" s="14"/>
      <c r="K11" s="14"/>
      <c r="L11" s="15"/>
      <c r="M11" s="15"/>
      <c r="N11" s="15"/>
      <c r="O11" s="15"/>
      <c r="P11" s="15"/>
      <c r="Q11" s="15"/>
      <c r="R11" s="15"/>
      <c r="S11" s="15"/>
      <c r="T11" s="16"/>
      <c r="V11" s="30"/>
      <c r="W11" s="30"/>
    </row>
    <row r="12" spans="1:23" ht="12.75" customHeight="1" x14ac:dyDescent="0.25">
      <c r="A12" s="31"/>
      <c r="B12" s="176"/>
      <c r="C12" s="177"/>
      <c r="D12" s="177"/>
      <c r="E12" s="20">
        <f>$V$12/3</f>
        <v>7.6644472446686261E-3</v>
      </c>
      <c r="F12" s="20">
        <f>$V$12/3</f>
        <v>7.6644472446686261E-3</v>
      </c>
      <c r="G12" s="20">
        <f>$V$12/3</f>
        <v>7.6644472446686261E-3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35">
        <f>'[1]Catálogo Conceptos'!M9</f>
        <v>2.2993341734005877E-2</v>
      </c>
      <c r="W12" s="30">
        <v>3</v>
      </c>
    </row>
    <row r="13" spans="1:23" ht="10.35" customHeight="1" x14ac:dyDescent="0.25">
      <c r="A13" s="24"/>
      <c r="B13" s="176"/>
      <c r="C13" s="177"/>
      <c r="D13" s="177"/>
      <c r="E13" s="25"/>
      <c r="F13" s="26"/>
      <c r="G13" s="26"/>
      <c r="H13" s="26"/>
      <c r="I13" s="26"/>
      <c r="J13" s="26"/>
      <c r="K13" s="27"/>
      <c r="L13" s="28"/>
      <c r="M13" s="28"/>
      <c r="N13" s="28"/>
      <c r="O13" s="28"/>
      <c r="P13" s="28"/>
      <c r="Q13" s="28"/>
      <c r="R13" s="28"/>
      <c r="S13" s="28"/>
      <c r="T13" s="29"/>
      <c r="V13" s="30"/>
      <c r="W13" s="30"/>
    </row>
    <row r="14" spans="1:23" ht="12.75" customHeight="1" x14ac:dyDescent="0.25">
      <c r="A14" s="31">
        <f>'[1]Análisis P.U.'!$D$160</f>
        <v>3</v>
      </c>
      <c r="B14" s="174" t="str">
        <f>'[1]Análisis P.U.'!$E$160</f>
        <v>ANALISIS HIDROLOGICO.</v>
      </c>
      <c r="C14" s="175"/>
      <c r="D14" s="175"/>
      <c r="E14" s="32"/>
      <c r="F14" s="33"/>
      <c r="G14" s="33"/>
      <c r="H14" s="36"/>
      <c r="I14" s="14" t="s">
        <v>189</v>
      </c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6"/>
      <c r="V14" s="30"/>
      <c r="W14" s="30"/>
    </row>
    <row r="15" spans="1:23" ht="12.75" customHeight="1" x14ac:dyDescent="0.25">
      <c r="A15" s="31"/>
      <c r="B15" s="176"/>
      <c r="C15" s="177"/>
      <c r="D15" s="177"/>
      <c r="E15" s="20">
        <f>$V$15/4</f>
        <v>1.4518965195201112E-2</v>
      </c>
      <c r="F15" s="20">
        <f>$V$15/4</f>
        <v>1.4518965195201112E-2</v>
      </c>
      <c r="G15" s="20">
        <f>$V$15/4</f>
        <v>1.4518965195201112E-2</v>
      </c>
      <c r="H15" s="20">
        <f>$V$15/4</f>
        <v>1.4518965195201112E-2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V15" s="37">
        <f>'[1]Catálogo Conceptos'!M11</f>
        <v>5.8075860780804449E-2</v>
      </c>
      <c r="W15" s="30">
        <v>4</v>
      </c>
    </row>
    <row r="16" spans="1:23" ht="10.35" customHeight="1" x14ac:dyDescent="0.25">
      <c r="A16" s="31"/>
      <c r="B16" s="170"/>
      <c r="C16" s="171"/>
      <c r="D16" s="171"/>
      <c r="E16" s="38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9"/>
      <c r="V16" s="30"/>
      <c r="W16" s="30"/>
    </row>
    <row r="17" spans="1:23" ht="12.75" customHeight="1" x14ac:dyDescent="0.25">
      <c r="A17" s="31">
        <f>'[1]Análisis P.U.'!$D$227</f>
        <v>4</v>
      </c>
      <c r="B17" s="174" t="str">
        <f>'[1]Análisis P.U.'!$E$227</f>
        <v>DIAGNOSTICO DE LA INFRAESTRUCTURA EXISTENTE.</v>
      </c>
      <c r="C17" s="175"/>
      <c r="D17" s="175"/>
      <c r="E17" s="39"/>
      <c r="F17" s="33"/>
      <c r="G17" s="33"/>
      <c r="H17" s="33"/>
      <c r="I17" s="33"/>
      <c r="J17" s="36"/>
      <c r="K17" s="14" t="s">
        <v>175</v>
      </c>
      <c r="L17" s="15"/>
      <c r="M17" s="15"/>
      <c r="N17" s="15"/>
      <c r="O17" s="15"/>
      <c r="P17" s="15"/>
      <c r="Q17" s="15"/>
      <c r="R17" s="15"/>
      <c r="S17" s="15"/>
      <c r="T17" s="16"/>
      <c r="V17" s="30"/>
      <c r="W17" s="30"/>
    </row>
    <row r="18" spans="1:23" ht="12.75" customHeight="1" x14ac:dyDescent="0.25">
      <c r="A18" s="31"/>
      <c r="B18" s="170"/>
      <c r="C18" s="171"/>
      <c r="D18" s="171"/>
      <c r="E18" s="40"/>
      <c r="F18" s="20">
        <f>$V$18/$W$18</f>
        <v>7.2770349409173735E-3</v>
      </c>
      <c r="G18" s="20">
        <f>$V$18/$W$18</f>
        <v>7.2770349409173735E-3</v>
      </c>
      <c r="H18" s="20">
        <f>$V$18/$W$18</f>
        <v>7.2770349409173735E-3</v>
      </c>
      <c r="I18" s="20">
        <f>$V$18/$W$18</f>
        <v>7.2770349409173735E-3</v>
      </c>
      <c r="J18" s="20">
        <f>$V$18/$W$18</f>
        <v>7.2770349409173735E-3</v>
      </c>
      <c r="K18" s="21"/>
      <c r="L18" s="21"/>
      <c r="M18" s="21"/>
      <c r="N18" s="21"/>
      <c r="O18" s="21"/>
      <c r="P18" s="21"/>
      <c r="Q18" s="21"/>
      <c r="R18" s="21"/>
      <c r="S18" s="21"/>
      <c r="T18" s="22"/>
      <c r="V18" s="37">
        <f>'[1]Catálogo Conceptos'!M13</f>
        <v>3.6385174704586867E-2</v>
      </c>
      <c r="W18" s="30">
        <v>5</v>
      </c>
    </row>
    <row r="19" spans="1:23" ht="10.35" customHeight="1" x14ac:dyDescent="0.25">
      <c r="A19" s="31"/>
      <c r="B19" s="170"/>
      <c r="C19" s="171"/>
      <c r="D19" s="171"/>
      <c r="E19" s="38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9"/>
      <c r="V19" s="30"/>
      <c r="W19" s="30"/>
    </row>
    <row r="20" spans="1:23" ht="26.45" customHeight="1" x14ac:dyDescent="0.25">
      <c r="A20" s="31">
        <f>'[1]Análisis P.U.'!$D$301</f>
        <v>5</v>
      </c>
      <c r="B20" s="174" t="str">
        <f>'[1]Análisis P.U.'!$E$301</f>
        <v>ANALISIS Y PLANTEAMIENTO DE  ALTERNATIVAS DE SOLUCION.</v>
      </c>
      <c r="C20" s="175"/>
      <c r="D20" s="175"/>
      <c r="E20" s="39"/>
      <c r="F20" s="14"/>
      <c r="G20" s="14"/>
      <c r="H20" s="14"/>
      <c r="I20" s="33"/>
      <c r="J20" s="33"/>
      <c r="K20" s="33"/>
      <c r="L20" s="41"/>
      <c r="M20" s="15" t="s">
        <v>188</v>
      </c>
      <c r="N20" s="15"/>
      <c r="O20" s="15"/>
      <c r="P20" s="15"/>
      <c r="Q20" s="15"/>
      <c r="R20" s="15"/>
      <c r="S20" s="15"/>
      <c r="T20" s="16"/>
      <c r="V20" s="30"/>
      <c r="W20" s="30"/>
    </row>
    <row r="21" spans="1:23" ht="12.75" customHeight="1" x14ac:dyDescent="0.25">
      <c r="A21" s="31"/>
      <c r="B21" s="170"/>
      <c r="C21" s="171"/>
      <c r="D21" s="171"/>
      <c r="E21" s="40"/>
      <c r="F21" s="21"/>
      <c r="G21" s="21"/>
      <c r="H21" s="21"/>
      <c r="I21" s="42">
        <f>$V$21/$W$21</f>
        <v>6.8114252321456702E-3</v>
      </c>
      <c r="J21" s="42">
        <f>$V$21/$W$21</f>
        <v>6.8114252321456702E-3</v>
      </c>
      <c r="K21" s="42">
        <f>$V$21/$W$21</f>
        <v>6.8114252321456702E-3</v>
      </c>
      <c r="L21" s="42">
        <f>$V$21/$W$21</f>
        <v>6.8114252321456702E-3</v>
      </c>
      <c r="M21" s="21"/>
      <c r="N21" s="21"/>
      <c r="O21" s="21"/>
      <c r="P21" s="21"/>
      <c r="Q21" s="21"/>
      <c r="R21" s="21"/>
      <c r="S21" s="21"/>
      <c r="T21" s="22"/>
      <c r="V21" s="37">
        <f>'[1]Catálogo Conceptos'!M15</f>
        <v>2.7245700928582681E-2</v>
      </c>
      <c r="W21" s="30">
        <v>4</v>
      </c>
    </row>
    <row r="22" spans="1:23" ht="10.35" customHeight="1" x14ac:dyDescent="0.25">
      <c r="A22" s="31"/>
      <c r="B22" s="170"/>
      <c r="C22" s="171"/>
      <c r="D22" s="171"/>
      <c r="E22" s="38"/>
      <c r="F22" s="27"/>
      <c r="G22" s="27"/>
      <c r="H22" s="27"/>
      <c r="I22" s="27"/>
      <c r="J22" s="27"/>
      <c r="K22" s="27"/>
      <c r="L22" s="28"/>
      <c r="M22" s="28"/>
      <c r="N22" s="28"/>
      <c r="O22" s="28"/>
      <c r="P22" s="28"/>
      <c r="Q22" s="28"/>
      <c r="R22" s="28"/>
      <c r="S22" s="28"/>
      <c r="T22" s="29"/>
      <c r="V22" s="30"/>
      <c r="W22" s="30"/>
    </row>
    <row r="23" spans="1:23" ht="12.75" customHeight="1" x14ac:dyDescent="0.25">
      <c r="A23" s="31">
        <f>'[1]Análisis P.U.'!$D$368</f>
        <v>6</v>
      </c>
      <c r="B23" s="174" t="str">
        <f>'[1]Análisis P.U.'!$E$368</f>
        <v>ESTUDIO DE MECANICA DE SUELOS( PCA s  ).</v>
      </c>
      <c r="C23" s="175"/>
      <c r="D23" s="175"/>
      <c r="E23" s="39"/>
      <c r="F23" s="33"/>
      <c r="G23" s="33"/>
      <c r="H23" s="33"/>
      <c r="I23" s="43"/>
      <c r="J23" s="44"/>
      <c r="K23" s="14" t="s">
        <v>218</v>
      </c>
      <c r="L23" s="15"/>
      <c r="M23" s="15"/>
      <c r="N23" s="15"/>
      <c r="O23" s="15"/>
      <c r="P23" s="15"/>
      <c r="Q23" s="15"/>
      <c r="R23" s="15"/>
      <c r="S23" s="15"/>
      <c r="T23" s="16"/>
      <c r="V23" s="30"/>
      <c r="W23" s="30"/>
    </row>
    <row r="24" spans="1:23" ht="12.75" customHeight="1" x14ac:dyDescent="0.25">
      <c r="A24" s="31"/>
      <c r="B24" s="170"/>
      <c r="C24" s="171"/>
      <c r="D24" s="171"/>
      <c r="E24" s="40"/>
      <c r="F24" s="45">
        <f>$V$24/$W$24</f>
        <v>2.7068977365528501E-2</v>
      </c>
      <c r="G24" s="45">
        <f>$V$24/$W$24</f>
        <v>2.7068977365528501E-2</v>
      </c>
      <c r="H24" s="45">
        <f>$V$24/$W$24</f>
        <v>2.7068977365528501E-2</v>
      </c>
      <c r="I24" s="45">
        <f>$V$24/$W$24</f>
        <v>2.7068977365528501E-2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V24" s="37">
        <f>'[1]Catálogo Conceptos'!M17</f>
        <v>0.108275909462114</v>
      </c>
      <c r="W24" s="30">
        <v>4</v>
      </c>
    </row>
    <row r="25" spans="1:23" ht="10.35" customHeight="1" x14ac:dyDescent="0.25">
      <c r="A25" s="31"/>
      <c r="B25" s="170"/>
      <c r="C25" s="171"/>
      <c r="D25" s="171"/>
      <c r="E25" s="38"/>
      <c r="F25" s="27"/>
      <c r="G25" s="27"/>
      <c r="H25" s="27"/>
      <c r="I25" s="27"/>
      <c r="J25" s="27"/>
      <c r="K25" s="27"/>
      <c r="L25" s="28"/>
      <c r="M25" s="28"/>
      <c r="N25" s="28"/>
      <c r="O25" s="28"/>
      <c r="P25" s="28"/>
      <c r="Q25" s="28"/>
      <c r="R25" s="28"/>
      <c r="S25" s="28"/>
      <c r="T25" s="29"/>
      <c r="V25" s="30"/>
      <c r="W25" s="30"/>
    </row>
    <row r="26" spans="1:23" ht="27.6" customHeight="1" x14ac:dyDescent="0.25">
      <c r="A26" s="31">
        <f>'[1]Análisis P.U.'!$D$436</f>
        <v>7.1</v>
      </c>
      <c r="B26" s="174" t="str">
        <f>'[1]Análisis P.U.'!$E$436</f>
        <v>TRAZO Y NIVELACION DE POLIGONAL DE APOYO.</v>
      </c>
      <c r="C26" s="175"/>
      <c r="D26" s="175"/>
      <c r="E26" s="32"/>
      <c r="F26" s="43"/>
      <c r="G26" s="44"/>
      <c r="H26" s="14" t="s">
        <v>218</v>
      </c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6"/>
      <c r="V26" s="30"/>
      <c r="W26" s="30"/>
    </row>
    <row r="27" spans="1:23" x14ac:dyDescent="0.25">
      <c r="A27" s="31"/>
      <c r="B27" s="170"/>
      <c r="C27" s="171"/>
      <c r="D27" s="171"/>
      <c r="E27" s="20">
        <f>$V$27/$W$27</f>
        <v>1.8090012428430412E-2</v>
      </c>
      <c r="F27" s="20">
        <f>$V$27/$W$27</f>
        <v>1.8090012428430412E-2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V27" s="37">
        <f>'[1]Catálogo Conceptos'!M20</f>
        <v>3.6180024856860823E-2</v>
      </c>
      <c r="W27" s="30">
        <v>2</v>
      </c>
    </row>
    <row r="28" spans="1:23" ht="10.35" customHeight="1" x14ac:dyDescent="0.25">
      <c r="A28" s="31"/>
      <c r="B28" s="170"/>
      <c r="C28" s="171"/>
      <c r="D28" s="171"/>
      <c r="E28" s="38"/>
      <c r="F28" s="27"/>
      <c r="G28" s="27"/>
      <c r="H28" s="27"/>
      <c r="I28" s="27"/>
      <c r="J28" s="27"/>
      <c r="K28" s="27"/>
      <c r="L28" s="28"/>
      <c r="M28" s="28"/>
      <c r="N28" s="28"/>
      <c r="O28" s="28"/>
      <c r="P28" s="28"/>
      <c r="Q28" s="28"/>
      <c r="R28" s="28"/>
      <c r="S28" s="28"/>
      <c r="T28" s="29"/>
      <c r="V28" s="30"/>
      <c r="W28" s="30"/>
    </row>
    <row r="29" spans="1:23" ht="26.45" customHeight="1" x14ac:dyDescent="0.25">
      <c r="A29" s="31">
        <f>'[1]Análisis P.U.'!$D$511</f>
        <v>7.2</v>
      </c>
      <c r="B29" s="174" t="str">
        <f>'[1]Análisis P.U.'!$E$511</f>
        <v>LEVANTAMIENTO DE PLANIMETRIA CON INFRAESTRUCTURA EXISTENTE.</v>
      </c>
      <c r="C29" s="175"/>
      <c r="D29" s="175"/>
      <c r="E29" s="39"/>
      <c r="F29" s="33"/>
      <c r="G29" s="33"/>
      <c r="H29" s="43"/>
      <c r="I29" s="44"/>
      <c r="J29" s="14" t="s">
        <v>218</v>
      </c>
      <c r="K29" s="14"/>
      <c r="L29" s="15"/>
      <c r="M29" s="15"/>
      <c r="N29" s="15"/>
      <c r="O29" s="15"/>
      <c r="P29" s="15"/>
      <c r="Q29" s="15"/>
      <c r="R29" s="15"/>
      <c r="S29" s="15"/>
      <c r="T29" s="16"/>
      <c r="V29" s="30"/>
      <c r="W29" s="30"/>
    </row>
    <row r="30" spans="1:23" x14ac:dyDescent="0.25">
      <c r="A30" s="31"/>
      <c r="B30" s="170"/>
      <c r="C30" s="171"/>
      <c r="D30" s="171"/>
      <c r="E30" s="40"/>
      <c r="F30" s="46">
        <f>$V$30/$W$30</f>
        <v>1.7309340908272824E-2</v>
      </c>
      <c r="G30" s="46">
        <f>$V$30/$W$30</f>
        <v>1.7309340908272824E-2</v>
      </c>
      <c r="H30" s="46">
        <f>$V$30/$W$30</f>
        <v>1.7309340908272824E-2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V30" s="37">
        <f>'[1]Catálogo Conceptos'!M22</f>
        <v>5.1928022724818473E-2</v>
      </c>
      <c r="W30" s="30">
        <v>3</v>
      </c>
    </row>
    <row r="31" spans="1:23" ht="15.75" thickBot="1" x14ac:dyDescent="0.3">
      <c r="A31" s="31"/>
      <c r="B31" s="47"/>
      <c r="C31" s="48"/>
      <c r="D31" s="48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V31" s="30"/>
      <c r="W31" s="30"/>
    </row>
    <row r="32" spans="1:23" ht="13.35" customHeight="1" thickBot="1" x14ac:dyDescent="0.3">
      <c r="A32" s="31">
        <f>'[1]Análisis P.U.'!$D$589</f>
        <v>7.3</v>
      </c>
      <c r="B32" s="174" t="str">
        <f>'[1]Análisis P.U.'!$E$589</f>
        <v>NIVELACION DE PERFILES.</v>
      </c>
      <c r="C32" s="175"/>
      <c r="D32" s="175"/>
      <c r="E32" s="49"/>
      <c r="F32" s="50"/>
      <c r="G32" s="52"/>
      <c r="H32" s="52"/>
      <c r="I32" s="53"/>
      <c r="J32" s="54"/>
      <c r="K32" s="50" t="s">
        <v>218</v>
      </c>
      <c r="L32" s="50"/>
      <c r="M32" s="50"/>
      <c r="N32" s="50"/>
      <c r="O32" s="50"/>
      <c r="P32" s="50"/>
      <c r="Q32" s="50"/>
      <c r="R32" s="50"/>
      <c r="S32" s="50"/>
      <c r="T32" s="51"/>
      <c r="V32" s="30"/>
      <c r="W32" s="30"/>
    </row>
    <row r="33" spans="1:23" x14ac:dyDescent="0.25">
      <c r="A33" s="31"/>
      <c r="B33" s="170"/>
      <c r="C33" s="171"/>
      <c r="D33" s="171"/>
      <c r="E33" s="40"/>
      <c r="F33" s="40"/>
      <c r="G33" s="20">
        <f>$V$33/$W$33</f>
        <v>1.0125036640370469E-2</v>
      </c>
      <c r="H33" s="20">
        <f>$V$33/$W$33</f>
        <v>1.0125036640370469E-2</v>
      </c>
      <c r="I33" s="20">
        <f>$V$33/$W$33</f>
        <v>1.0125036640370469E-2</v>
      </c>
      <c r="J33" s="55"/>
      <c r="K33" s="21"/>
      <c r="L33" s="21"/>
      <c r="M33" s="21"/>
      <c r="N33" s="21"/>
      <c r="O33" s="21"/>
      <c r="P33" s="21"/>
      <c r="Q33" s="21"/>
      <c r="R33" s="21"/>
      <c r="S33" s="21"/>
      <c r="T33" s="22"/>
      <c r="V33" s="37">
        <f>'[1]Catálogo Conceptos'!M24</f>
        <v>3.0375109921111407E-2</v>
      </c>
      <c r="W33" s="30">
        <v>3</v>
      </c>
    </row>
    <row r="34" spans="1:23" ht="15.75" thickBot="1" x14ac:dyDescent="0.3">
      <c r="A34" s="31"/>
      <c r="B34" s="47"/>
      <c r="C34" s="48"/>
      <c r="D34" s="48"/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1"/>
      <c r="V34" s="30"/>
      <c r="W34" s="30"/>
    </row>
    <row r="35" spans="1:23" ht="24.6" customHeight="1" thickBot="1" x14ac:dyDescent="0.3">
      <c r="A35" s="31">
        <f>'[1]Análisis P.U.'!$D$668</f>
        <v>7.4</v>
      </c>
      <c r="B35" s="174" t="str">
        <f>'[1]Análisis P.U.'!$E$668</f>
        <v>NIVELACION DIFERENCIAL DE PRECISION PARA LIGA DE BANCOS DE REFERENCIA.</v>
      </c>
      <c r="C35" s="175"/>
      <c r="D35" s="175"/>
      <c r="E35" s="49"/>
      <c r="F35" s="50"/>
      <c r="G35" s="50"/>
      <c r="H35" s="50"/>
      <c r="I35" s="50"/>
      <c r="J35" s="53"/>
      <c r="K35" s="54"/>
      <c r="L35" s="50" t="s">
        <v>218</v>
      </c>
      <c r="M35" s="50"/>
      <c r="N35" s="50"/>
      <c r="O35" s="50"/>
      <c r="P35" s="50"/>
      <c r="Q35" s="50"/>
      <c r="R35" s="50"/>
      <c r="S35" s="50"/>
      <c r="T35" s="51"/>
      <c r="V35" s="30"/>
      <c r="W35" s="30"/>
    </row>
    <row r="36" spans="1:23" x14ac:dyDescent="0.25">
      <c r="A36" s="31"/>
      <c r="B36" s="170"/>
      <c r="C36" s="171"/>
      <c r="D36" s="171"/>
      <c r="E36" s="40"/>
      <c r="F36" s="21"/>
      <c r="G36" s="21"/>
      <c r="H36" s="21"/>
      <c r="I36" s="21"/>
      <c r="J36" s="46">
        <f>V36/W36</f>
        <v>5.5741186263866555E-3</v>
      </c>
      <c r="K36" s="55"/>
      <c r="L36" s="2"/>
      <c r="M36" s="21"/>
      <c r="N36" s="21"/>
      <c r="O36" s="21"/>
      <c r="P36" s="21"/>
      <c r="Q36" s="21"/>
      <c r="R36" s="21"/>
      <c r="S36" s="21"/>
      <c r="T36" s="22"/>
      <c r="V36" s="35">
        <f>'[1]Catálogo Conceptos'!M26</f>
        <v>5.5741186263866555E-3</v>
      </c>
      <c r="W36" s="30">
        <v>1</v>
      </c>
    </row>
    <row r="37" spans="1:23" ht="15.75" thickBot="1" x14ac:dyDescent="0.3">
      <c r="A37" s="31"/>
      <c r="B37" s="47"/>
      <c r="C37" s="48"/>
      <c r="D37" s="48"/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V37" s="30"/>
      <c r="W37" s="30"/>
    </row>
    <row r="38" spans="1:23" ht="41.45" customHeight="1" thickBot="1" x14ac:dyDescent="0.3">
      <c r="A38" s="31">
        <f>'[1]Análisis P.U.'!$D$744</f>
        <v>7.5</v>
      </c>
      <c r="B38" s="174" t="str">
        <f>'[1]Análisis P.U.'!$E$744</f>
        <v>CONFIGURACION TOPOGRAFICA PARA EL PREDIO DE UBICACIÓN DE LA PLANTA DE BOMBEO.</v>
      </c>
      <c r="C38" s="175"/>
      <c r="D38" s="175"/>
      <c r="E38" s="49"/>
      <c r="F38" s="50"/>
      <c r="G38" s="50"/>
      <c r="H38" s="50"/>
      <c r="I38" s="50"/>
      <c r="J38" s="50"/>
      <c r="K38" s="50"/>
      <c r="L38" s="50"/>
      <c r="M38" s="53"/>
      <c r="N38" s="54"/>
      <c r="O38" s="50" t="s">
        <v>218</v>
      </c>
      <c r="P38" s="50"/>
      <c r="Q38" s="50"/>
      <c r="R38" s="50"/>
      <c r="S38" s="50"/>
      <c r="T38" s="51"/>
      <c r="V38" s="30"/>
      <c r="W38" s="30"/>
    </row>
    <row r="39" spans="1:23" x14ac:dyDescent="0.25">
      <c r="A39" s="31"/>
      <c r="B39" s="170"/>
      <c r="C39" s="171"/>
      <c r="D39" s="171"/>
      <c r="E39" s="40"/>
      <c r="F39" s="21"/>
      <c r="G39" s="21"/>
      <c r="H39" s="21"/>
      <c r="I39" s="21"/>
      <c r="J39" s="21"/>
      <c r="K39" s="21"/>
      <c r="L39" s="21"/>
      <c r="M39" s="42">
        <f>$V$39/$W$39</f>
        <v>2.3164860638214272E-2</v>
      </c>
      <c r="N39" s="55"/>
      <c r="O39" s="21"/>
      <c r="P39" s="21"/>
      <c r="Q39" s="21"/>
      <c r="R39" s="21"/>
      <c r="S39" s="21"/>
      <c r="T39" s="22"/>
      <c r="V39" s="30">
        <f>'[1]Catálogo Conceptos'!M28</f>
        <v>2.3164860638214272E-2</v>
      </c>
      <c r="W39" s="30">
        <v>1</v>
      </c>
    </row>
    <row r="40" spans="1:23" ht="7.9" customHeight="1" thickBot="1" x14ac:dyDescent="0.3">
      <c r="A40" s="31"/>
      <c r="B40" s="47"/>
      <c r="C40" s="48"/>
      <c r="D40" s="48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1"/>
      <c r="V40" s="30"/>
      <c r="W40" s="30"/>
    </row>
    <row r="41" spans="1:23" ht="41.45" customHeight="1" thickBot="1" x14ac:dyDescent="0.3">
      <c r="A41" s="31">
        <f>'[1]Análisis P.U.'!$D$821</f>
        <v>7.6</v>
      </c>
      <c r="B41" s="174" t="str">
        <f>'[1]Análisis P.U.'!$E$821</f>
        <v>SONDEOS DE POZOS DE VISITA, POZOS CAJA, CAJAS DE AGUA POTABLE, PEMEX , CFE, TELMEX, etc.</v>
      </c>
      <c r="C41" s="175"/>
      <c r="D41" s="175"/>
      <c r="E41" s="49"/>
      <c r="F41" s="50"/>
      <c r="G41" s="50"/>
      <c r="H41" s="50"/>
      <c r="I41" s="52"/>
      <c r="J41" s="52"/>
      <c r="K41" s="53"/>
      <c r="L41" s="54"/>
      <c r="M41" s="50" t="s">
        <v>218</v>
      </c>
      <c r="N41" s="50"/>
      <c r="O41" s="50"/>
      <c r="P41" s="50"/>
      <c r="Q41" s="50"/>
      <c r="R41" s="50"/>
      <c r="S41" s="50"/>
      <c r="T41" s="51"/>
      <c r="V41" s="30"/>
      <c r="W41" s="30"/>
    </row>
    <row r="42" spans="1:23" x14ac:dyDescent="0.25">
      <c r="A42" s="31"/>
      <c r="B42" s="170"/>
      <c r="C42" s="171"/>
      <c r="D42" s="171"/>
      <c r="E42" s="40"/>
      <c r="F42" s="40"/>
      <c r="G42" s="40"/>
      <c r="H42" s="40"/>
      <c r="I42" s="20">
        <f>$V$42/$W$42</f>
        <v>2.4956539414723967E-2</v>
      </c>
      <c r="J42" s="20">
        <f>$V$42/$W$42</f>
        <v>2.4956539414723967E-2</v>
      </c>
      <c r="K42" s="20">
        <f>$V$42/$W$42</f>
        <v>2.4956539414723967E-2</v>
      </c>
      <c r="L42" s="55"/>
      <c r="M42" s="21"/>
      <c r="N42" s="21"/>
      <c r="O42" s="21"/>
      <c r="P42" s="21"/>
      <c r="Q42" s="21"/>
      <c r="R42" s="21"/>
      <c r="S42" s="21"/>
      <c r="T42" s="22"/>
      <c r="V42" s="30">
        <f>'[1]Catálogo Conceptos'!M30</f>
        <v>7.4869618244171904E-2</v>
      </c>
      <c r="W42" s="30">
        <v>3</v>
      </c>
    </row>
    <row r="43" spans="1:23" ht="13.35" customHeight="1" x14ac:dyDescent="0.25">
      <c r="A43" s="31"/>
      <c r="B43" s="56"/>
      <c r="C43" s="57"/>
      <c r="D43" s="57"/>
      <c r="E43" s="49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1"/>
      <c r="V43" s="30"/>
      <c r="W43" s="30"/>
    </row>
    <row r="44" spans="1:23" ht="13.35" customHeight="1" x14ac:dyDescent="0.25">
      <c r="A44" s="31">
        <f>'[1]Análisis P.U.'!$D$895</f>
        <v>7.7</v>
      </c>
      <c r="B44" s="174" t="str">
        <f>'[1]Análisis P.U.'!$E$895</f>
        <v>CALCULO Y ELABORACION DE PLANOS.</v>
      </c>
      <c r="C44" s="175"/>
      <c r="D44" s="175"/>
      <c r="E44" s="49"/>
      <c r="F44" s="50"/>
      <c r="G44" s="52"/>
      <c r="H44" s="52"/>
      <c r="I44" s="52"/>
      <c r="J44" s="52"/>
      <c r="K44" s="52"/>
      <c r="L44" s="52"/>
      <c r="M44" s="52"/>
      <c r="N44" s="58"/>
      <c r="O44" s="50" t="s">
        <v>190</v>
      </c>
      <c r="P44" s="50"/>
      <c r="Q44" s="50"/>
      <c r="R44" s="50"/>
      <c r="S44" s="50"/>
      <c r="T44" s="51"/>
      <c r="V44" s="30"/>
      <c r="W44" s="30"/>
    </row>
    <row r="45" spans="1:23" x14ac:dyDescent="0.25">
      <c r="A45" s="31"/>
      <c r="B45" s="170"/>
      <c r="C45" s="171"/>
      <c r="D45" s="171"/>
      <c r="E45" s="40"/>
      <c r="F45" s="40"/>
      <c r="G45" s="20">
        <f>$V$45/$W$45</f>
        <v>2.0499904642239477E-3</v>
      </c>
      <c r="H45" s="20">
        <f t="shared" ref="H45:N45" si="0">$V$45/$W$45</f>
        <v>2.0499904642239477E-3</v>
      </c>
      <c r="I45" s="20">
        <f t="shared" si="0"/>
        <v>2.0499904642239477E-3</v>
      </c>
      <c r="J45" s="20">
        <f t="shared" si="0"/>
        <v>2.0499904642239477E-3</v>
      </c>
      <c r="K45" s="20">
        <f t="shared" si="0"/>
        <v>2.0499904642239477E-3</v>
      </c>
      <c r="L45" s="59">
        <f t="shared" si="0"/>
        <v>2.0499904642239477E-3</v>
      </c>
      <c r="M45" s="20">
        <f t="shared" si="0"/>
        <v>2.0499904642239477E-3</v>
      </c>
      <c r="N45" s="20">
        <f t="shared" si="0"/>
        <v>2.0499904642239477E-3</v>
      </c>
      <c r="O45" s="21"/>
      <c r="P45" s="21"/>
      <c r="Q45" s="21"/>
      <c r="R45" s="21"/>
      <c r="S45" s="21"/>
      <c r="T45" s="22"/>
      <c r="V45" s="30">
        <f>'[1]Catálogo Conceptos'!M32</f>
        <v>1.6399923713791582E-2</v>
      </c>
      <c r="W45" s="30">
        <v>8</v>
      </c>
    </row>
    <row r="46" spans="1:23" ht="13.35" customHeight="1" x14ac:dyDescent="0.25">
      <c r="A46" s="31"/>
      <c r="B46" s="56"/>
      <c r="C46" s="57"/>
      <c r="D46" s="57"/>
      <c r="E46" s="49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1"/>
      <c r="V46" s="30"/>
      <c r="W46" s="30"/>
    </row>
    <row r="47" spans="1:23" ht="24.6" customHeight="1" x14ac:dyDescent="0.25">
      <c r="A47" s="31">
        <f>'[1]Análisis P.U.'!$D$963</f>
        <v>8.1</v>
      </c>
      <c r="B47" s="174" t="str">
        <f>'[1]Análisis P.U.'!$E$963</f>
        <v>PROYECTO EJECUTIVO DE LA INFRAESTRUCTURA DE DRENAJE.</v>
      </c>
      <c r="C47" s="175"/>
      <c r="D47" s="175"/>
      <c r="E47" s="49"/>
      <c r="F47" s="50"/>
      <c r="G47" s="50"/>
      <c r="H47" s="50"/>
      <c r="I47" s="50"/>
      <c r="J47" s="50"/>
      <c r="K47" s="52"/>
      <c r="L47" s="52"/>
      <c r="M47" s="52"/>
      <c r="N47" s="52"/>
      <c r="O47" s="58"/>
      <c r="P47" s="50" t="s">
        <v>190</v>
      </c>
      <c r="Q47" s="50"/>
      <c r="R47" s="50"/>
      <c r="S47" s="50"/>
      <c r="T47" s="51"/>
      <c r="V47" s="30"/>
      <c r="W47" s="30"/>
    </row>
    <row r="48" spans="1:23" x14ac:dyDescent="0.25">
      <c r="A48" s="31"/>
      <c r="B48" s="170"/>
      <c r="C48" s="171"/>
      <c r="D48" s="171"/>
      <c r="E48" s="40"/>
      <c r="F48" s="40"/>
      <c r="G48" s="40"/>
      <c r="H48" s="40"/>
      <c r="I48" s="40"/>
      <c r="J48" s="40"/>
      <c r="K48" s="45">
        <f>$V$48/$W$48</f>
        <v>2.8827542569644711E-2</v>
      </c>
      <c r="L48" s="45">
        <f>$V$48/$W$48</f>
        <v>2.8827542569644711E-2</v>
      </c>
      <c r="M48" s="45">
        <f>$V$48/$W$48</f>
        <v>2.8827542569644711E-2</v>
      </c>
      <c r="N48" s="45">
        <f>$V$48/$W$48</f>
        <v>2.8827542569644711E-2</v>
      </c>
      <c r="O48" s="45">
        <f>$V$48/$W$48</f>
        <v>2.8827542569644711E-2</v>
      </c>
      <c r="P48" s="21"/>
      <c r="Q48" s="21"/>
      <c r="R48" s="21"/>
      <c r="S48" s="21"/>
      <c r="T48" s="22"/>
      <c r="V48" s="30">
        <f>'[1]Catálogo Conceptos'!M36</f>
        <v>0.14413771284822355</v>
      </c>
      <c r="W48" s="30">
        <v>5</v>
      </c>
    </row>
    <row r="49" spans="1:23" ht="13.35" customHeight="1" thickBot="1" x14ac:dyDescent="0.3">
      <c r="A49" s="31"/>
      <c r="B49" s="56"/>
      <c r="C49" s="57"/>
      <c r="D49" s="57"/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1"/>
      <c r="V49" s="30"/>
      <c r="W49" s="30"/>
    </row>
    <row r="50" spans="1:23" ht="24.6" customHeight="1" thickBot="1" x14ac:dyDescent="0.3">
      <c r="A50" s="31">
        <f>'[1]Análisis P.U.'!$D$1036</f>
        <v>8.1999999999999993</v>
      </c>
      <c r="B50" s="174" t="str">
        <f>'[1]Análisis P.U.'!$E$1036</f>
        <v>PROYECTO EJECUTIVO INSTALACIONES DE LA PLANTA DE BOMBEO.</v>
      </c>
      <c r="C50" s="175"/>
      <c r="D50" s="175"/>
      <c r="E50" s="49"/>
      <c r="F50" s="50"/>
      <c r="G50" s="50"/>
      <c r="H50" s="50"/>
      <c r="I50" s="50"/>
      <c r="J50" s="50"/>
      <c r="K50" s="50"/>
      <c r="L50" s="52"/>
      <c r="M50" s="52"/>
      <c r="N50" s="52"/>
      <c r="O50" s="53"/>
      <c r="P50" s="54"/>
      <c r="Q50" s="50" t="s">
        <v>191</v>
      </c>
      <c r="R50" s="50"/>
      <c r="S50" s="50"/>
      <c r="T50" s="51"/>
      <c r="V50" s="30"/>
      <c r="W50" s="30"/>
    </row>
    <row r="51" spans="1:23" x14ac:dyDescent="0.25">
      <c r="A51" s="31"/>
      <c r="B51" s="170"/>
      <c r="C51" s="171"/>
      <c r="D51" s="171"/>
      <c r="E51" s="40"/>
      <c r="F51" s="21"/>
      <c r="G51" s="21"/>
      <c r="H51" s="21"/>
      <c r="I51" s="21"/>
      <c r="J51" s="21"/>
      <c r="K51" s="21"/>
      <c r="L51" s="46">
        <f>$V$51/$W$51</f>
        <v>2.4691703016311701E-2</v>
      </c>
      <c r="M51" s="46">
        <f>$V$51/$W$51</f>
        <v>2.4691703016311701E-2</v>
      </c>
      <c r="N51" s="46">
        <f>$V$51/$W$51</f>
        <v>2.4691703016311701E-2</v>
      </c>
      <c r="O51" s="46">
        <f>$V$51/$W$51</f>
        <v>2.4691703016311701E-2</v>
      </c>
      <c r="P51" s="55"/>
      <c r="Q51" s="21"/>
      <c r="R51" s="21"/>
      <c r="S51" s="21"/>
      <c r="T51" s="22"/>
      <c r="V51" s="30">
        <f>'[1]Catálogo Conceptos'!M38</f>
        <v>9.8766812065246803E-2</v>
      </c>
      <c r="W51" s="30">
        <v>4</v>
      </c>
    </row>
    <row r="52" spans="1:23" ht="13.35" customHeight="1" x14ac:dyDescent="0.25">
      <c r="A52" s="31"/>
      <c r="B52" s="56"/>
      <c r="C52" s="57"/>
      <c r="D52" s="57"/>
      <c r="E52" s="49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V52" s="30"/>
      <c r="W52" s="30"/>
    </row>
    <row r="53" spans="1:23" ht="25.35" customHeight="1" x14ac:dyDescent="0.25">
      <c r="A53" s="31">
        <f>'[1]Análisis P.U.'!$D$1106</f>
        <v>9.1</v>
      </c>
      <c r="B53" s="174" t="str">
        <f>'[1]Análisis P.U.'!$E$1106</f>
        <v>PROCEDIMIENTO CONSTRUCTIVO DE LA INFRAESTRUCTURA DE DRENAJE.</v>
      </c>
      <c r="C53" s="175"/>
      <c r="D53" s="175"/>
      <c r="E53" s="49"/>
      <c r="F53" s="50"/>
      <c r="G53" s="50"/>
      <c r="H53" s="50"/>
      <c r="I53" s="50"/>
      <c r="J53" s="50"/>
      <c r="K53" s="50"/>
      <c r="L53" s="50"/>
      <c r="M53" s="50"/>
      <c r="N53" s="50"/>
      <c r="O53" s="52"/>
      <c r="P53" s="52"/>
      <c r="Q53" s="58"/>
      <c r="R53" s="50" t="s">
        <v>192</v>
      </c>
      <c r="S53" s="50"/>
      <c r="T53" s="51"/>
      <c r="V53" s="30"/>
      <c r="W53" s="30"/>
    </row>
    <row r="54" spans="1:23" x14ac:dyDescent="0.25">
      <c r="A54" s="31"/>
      <c r="B54" s="170"/>
      <c r="C54" s="171"/>
      <c r="D54" s="171"/>
      <c r="E54" s="40"/>
      <c r="F54" s="21"/>
      <c r="G54" s="21"/>
      <c r="H54" s="21"/>
      <c r="I54" s="21"/>
      <c r="J54" s="21"/>
      <c r="K54" s="21"/>
      <c r="L54" s="21"/>
      <c r="M54" s="21"/>
      <c r="N54" s="21"/>
      <c r="O54" s="46">
        <f>$V$54/$W$54</f>
        <v>2.0983524218246997E-2</v>
      </c>
      <c r="P54" s="46">
        <f>$V$54/$W$54</f>
        <v>2.0983524218246997E-2</v>
      </c>
      <c r="Q54" s="46">
        <f>$V$54/$W$54</f>
        <v>2.0983524218246997E-2</v>
      </c>
      <c r="R54" s="21"/>
      <c r="S54" s="21"/>
      <c r="T54" s="22"/>
      <c r="V54" s="30">
        <f>'[1]Catálogo Conceptos'!M42</f>
        <v>6.2950572654740994E-2</v>
      </c>
      <c r="W54" s="30">
        <v>3</v>
      </c>
    </row>
    <row r="55" spans="1:23" ht="5.45" customHeight="1" thickBot="1" x14ac:dyDescent="0.3">
      <c r="A55" s="31"/>
      <c r="B55" s="56"/>
      <c r="C55" s="57"/>
      <c r="D55" s="57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  <c r="V55" s="30"/>
      <c r="W55" s="30"/>
    </row>
    <row r="56" spans="1:23" ht="37.9" customHeight="1" thickBot="1" x14ac:dyDescent="0.3">
      <c r="A56" s="31">
        <f>'[1]Análisis P.U.'!$D$1173</f>
        <v>9.1999999999999993</v>
      </c>
      <c r="B56" s="174" t="str">
        <f>'[1]Análisis P.U.'!$E$1173</f>
        <v>PROCEDIMIENTO CONSTRUCTIVO DE LAS INSTALACIONES DE LA PLANTA DE BOMBEO.</v>
      </c>
      <c r="C56" s="175"/>
      <c r="D56" s="175"/>
      <c r="E56" s="49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2"/>
      <c r="Q56" s="52"/>
      <c r="R56" s="53"/>
      <c r="S56" s="54"/>
      <c r="T56" s="51" t="s">
        <v>193</v>
      </c>
      <c r="V56" s="30"/>
      <c r="W56" s="30"/>
    </row>
    <row r="57" spans="1:23" x14ac:dyDescent="0.25">
      <c r="A57" s="31"/>
      <c r="B57" s="170"/>
      <c r="C57" s="171"/>
      <c r="D57" s="171"/>
      <c r="E57" s="4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46">
        <f>$V$57/$W$57</f>
        <v>1.812702940393587E-2</v>
      </c>
      <c r="Q57" s="46">
        <f>$V$57/$W$57</f>
        <v>1.812702940393587E-2</v>
      </c>
      <c r="R57" s="46">
        <f>$V$57/$W$57</f>
        <v>1.812702940393587E-2</v>
      </c>
      <c r="S57" s="55"/>
      <c r="T57" s="22"/>
      <c r="V57" s="30">
        <f>'[1]Catálogo Conceptos'!M44</f>
        <v>5.4381088211807614E-2</v>
      </c>
      <c r="W57" s="30">
        <v>3</v>
      </c>
    </row>
    <row r="58" spans="1:23" ht="13.35" customHeight="1" x14ac:dyDescent="0.25">
      <c r="A58" s="31"/>
      <c r="B58" s="56"/>
      <c r="C58" s="57"/>
      <c r="D58" s="57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  <c r="V58" s="30"/>
      <c r="W58" s="30"/>
    </row>
    <row r="59" spans="1:23" ht="13.35" customHeight="1" x14ac:dyDescent="0.25">
      <c r="A59" s="31">
        <f>'[1]Análisis P.U.'!$D$1245</f>
        <v>10</v>
      </c>
      <c r="B59" s="174" t="str">
        <f>'[1]Análisis P.U.'!$E$1245</f>
        <v>MANIFESTACION DE IMPACTO AMBIENTAL.</v>
      </c>
      <c r="C59" s="175"/>
      <c r="D59" s="175"/>
      <c r="E59" s="49"/>
      <c r="F59" s="50"/>
      <c r="G59" s="50"/>
      <c r="H59" s="50"/>
      <c r="I59" s="50"/>
      <c r="J59" s="50"/>
      <c r="K59" s="52"/>
      <c r="L59" s="52"/>
      <c r="M59" s="52"/>
      <c r="N59" s="52"/>
      <c r="O59" s="52"/>
      <c r="P59" s="52"/>
      <c r="Q59" s="52"/>
      <c r="R59" s="52"/>
      <c r="S59" s="58"/>
      <c r="T59" s="51" t="s">
        <v>193</v>
      </c>
      <c r="V59" s="30"/>
      <c r="W59" s="30"/>
    </row>
    <row r="60" spans="1:23" x14ac:dyDescent="0.25">
      <c r="A60" s="31"/>
      <c r="B60" s="170"/>
      <c r="C60" s="171"/>
      <c r="D60" s="171"/>
      <c r="E60" s="40"/>
      <c r="F60" s="21"/>
      <c r="G60" s="21"/>
      <c r="H60" s="21"/>
      <c r="I60" s="21"/>
      <c r="J60" s="21"/>
      <c r="K60" s="46">
        <f>$V$60/$W$60</f>
        <v>4.8021142558494836E-3</v>
      </c>
      <c r="L60" s="46">
        <f t="shared" ref="L60:S60" si="1">$V$60/$W$60</f>
        <v>4.8021142558494836E-3</v>
      </c>
      <c r="M60" s="46">
        <f t="shared" si="1"/>
        <v>4.8021142558494836E-3</v>
      </c>
      <c r="N60" s="46">
        <f t="shared" si="1"/>
        <v>4.8021142558494836E-3</v>
      </c>
      <c r="O60" s="46">
        <f t="shared" si="1"/>
        <v>4.8021142558494836E-3</v>
      </c>
      <c r="P60" s="46">
        <f t="shared" si="1"/>
        <v>4.8021142558494836E-3</v>
      </c>
      <c r="Q60" s="46">
        <f t="shared" si="1"/>
        <v>4.8021142558494836E-3</v>
      </c>
      <c r="R60" s="46">
        <f t="shared" si="1"/>
        <v>4.8021142558494836E-3</v>
      </c>
      <c r="S60" s="46">
        <f t="shared" si="1"/>
        <v>4.8021142558494836E-3</v>
      </c>
      <c r="T60" s="22"/>
      <c r="V60" s="30">
        <f>'[1]Catálogo Conceptos'!M46</f>
        <v>4.3219028302645353E-2</v>
      </c>
      <c r="W60" s="30">
        <v>9</v>
      </c>
    </row>
    <row r="61" spans="1:23" x14ac:dyDescent="0.25">
      <c r="A61" s="31"/>
      <c r="B61" s="47"/>
      <c r="C61" s="48"/>
      <c r="D61" s="48"/>
      <c r="E61" s="49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1"/>
      <c r="V61" s="30"/>
      <c r="W61" s="30"/>
    </row>
    <row r="62" spans="1:23" ht="22.35" customHeight="1" x14ac:dyDescent="0.25">
      <c r="A62" s="31">
        <f>'[1]Análisis P.U.'!$D$1314</f>
        <v>11</v>
      </c>
      <c r="B62" s="174" t="str">
        <f>'[1]Análisis P.U.'!$E$1314</f>
        <v>ELABORACION DE CATALOGO DE CONCEPTOS Y PRESUPUESTO BASE.</v>
      </c>
      <c r="C62" s="175"/>
      <c r="D62" s="175"/>
      <c r="E62" s="38"/>
      <c r="F62" s="27"/>
      <c r="G62" s="27"/>
      <c r="H62" s="27"/>
      <c r="I62" s="27"/>
      <c r="J62" s="27"/>
      <c r="K62" s="27"/>
      <c r="L62" s="28"/>
      <c r="M62" s="28"/>
      <c r="N62" s="28"/>
      <c r="O62" s="60"/>
      <c r="P62" s="60"/>
      <c r="Q62" s="60"/>
      <c r="R62" s="41"/>
      <c r="S62" s="28" t="s">
        <v>194</v>
      </c>
      <c r="T62" s="29"/>
      <c r="V62" s="30"/>
      <c r="W62" s="30"/>
    </row>
    <row r="63" spans="1:23" x14ac:dyDescent="0.25">
      <c r="A63" s="31"/>
      <c r="B63" s="170"/>
      <c r="C63" s="171"/>
      <c r="D63" s="171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20">
        <f>$V$63/$W$63</f>
        <v>1.0804757075661338E-2</v>
      </c>
      <c r="P63" s="20">
        <f>$V$63/$W$63</f>
        <v>1.0804757075661338E-2</v>
      </c>
      <c r="Q63" s="20">
        <f>$V$63/$W$63</f>
        <v>1.0804757075661338E-2</v>
      </c>
      <c r="R63" s="20">
        <f>$V$63/$W$63</f>
        <v>1.0804757075661338E-2</v>
      </c>
      <c r="S63" s="21"/>
      <c r="T63" s="22"/>
      <c r="V63" s="30">
        <f>'[1]Catálogo Conceptos'!M48</f>
        <v>4.3219028302645353E-2</v>
      </c>
      <c r="W63" s="30">
        <v>4</v>
      </c>
    </row>
    <row r="64" spans="1:23" ht="10.35" customHeight="1" x14ac:dyDescent="0.25">
      <c r="A64" s="31"/>
      <c r="B64" s="170"/>
      <c r="C64" s="171"/>
      <c r="D64" s="171"/>
      <c r="E64" s="38"/>
      <c r="F64" s="27"/>
      <c r="G64" s="27"/>
      <c r="H64" s="27"/>
      <c r="I64" s="27"/>
      <c r="J64" s="27"/>
      <c r="K64" s="27"/>
      <c r="L64" s="28"/>
      <c r="M64" s="28"/>
      <c r="N64" s="28"/>
      <c r="O64" s="28"/>
      <c r="P64" s="28"/>
      <c r="Q64" s="28"/>
      <c r="R64" s="28"/>
      <c r="S64" s="28"/>
      <c r="T64" s="29"/>
      <c r="V64" s="30"/>
      <c r="W64" s="30"/>
    </row>
    <row r="65" spans="1:23" x14ac:dyDescent="0.25">
      <c r="A65" s="31">
        <f>'[1]Análisis P.U.'!$D$1380</f>
        <v>12</v>
      </c>
      <c r="B65" s="174" t="str">
        <f>'[1]Análisis P.U.'!$E$1380</f>
        <v>ELABORACION DE INFORME FINAL.</v>
      </c>
      <c r="C65" s="175"/>
      <c r="D65" s="175"/>
      <c r="E65" s="39"/>
      <c r="F65" s="14"/>
      <c r="G65" s="14"/>
      <c r="H65" s="14"/>
      <c r="I65" s="14"/>
      <c r="J65" s="14"/>
      <c r="K65" s="33"/>
      <c r="L65" s="60"/>
      <c r="M65" s="60"/>
      <c r="N65" s="60"/>
      <c r="O65" s="60"/>
      <c r="P65" s="60"/>
      <c r="Q65" s="60"/>
      <c r="R65" s="60"/>
      <c r="S65" s="60"/>
      <c r="T65" s="61"/>
      <c r="U65" t="s">
        <v>195</v>
      </c>
      <c r="V65" s="30"/>
      <c r="W65" s="30"/>
    </row>
    <row r="66" spans="1:23" x14ac:dyDescent="0.25">
      <c r="A66" s="31"/>
      <c r="B66" s="170"/>
      <c r="C66" s="171"/>
      <c r="D66" s="171"/>
      <c r="E66" s="40"/>
      <c r="F66" s="40"/>
      <c r="G66" s="40"/>
      <c r="H66" s="40"/>
      <c r="I66" s="40"/>
      <c r="J66" s="40"/>
      <c r="K66" s="20">
        <f>$V$66/$W$66</f>
        <v>5.1569092411426626E-3</v>
      </c>
      <c r="L66" s="20">
        <f t="shared" ref="L66:T66" si="2">$V$66/$W$66</f>
        <v>5.1569092411426626E-3</v>
      </c>
      <c r="M66" s="20">
        <f t="shared" si="2"/>
        <v>5.1569092411426626E-3</v>
      </c>
      <c r="N66" s="20">
        <f t="shared" si="2"/>
        <v>5.1569092411426626E-3</v>
      </c>
      <c r="O66" s="20">
        <f t="shared" si="2"/>
        <v>5.1569092411426626E-3</v>
      </c>
      <c r="P66" s="20">
        <f t="shared" si="2"/>
        <v>5.1569092411426626E-3</v>
      </c>
      <c r="Q66" s="20">
        <f t="shared" si="2"/>
        <v>5.1569092411426626E-3</v>
      </c>
      <c r="R66" s="20">
        <f t="shared" si="2"/>
        <v>5.1569092411426626E-3</v>
      </c>
      <c r="S66" s="20">
        <f t="shared" si="2"/>
        <v>5.1569092411426626E-3</v>
      </c>
      <c r="T66" s="20">
        <f t="shared" si="2"/>
        <v>5.1569092411426626E-3</v>
      </c>
      <c r="V66" s="30">
        <f>'[1]Catálogo Conceptos'!M50</f>
        <v>5.1569092411426626E-2</v>
      </c>
      <c r="W66" s="30">
        <v>10</v>
      </c>
    </row>
    <row r="67" spans="1:23" ht="10.35" customHeight="1" thickBot="1" x14ac:dyDescent="0.3">
      <c r="A67" s="24"/>
      <c r="B67" s="178"/>
      <c r="C67" s="179"/>
      <c r="D67" s="179"/>
      <c r="E67" s="62"/>
      <c r="F67" s="63"/>
      <c r="G67" s="63"/>
      <c r="H67" s="63"/>
      <c r="I67" s="63"/>
      <c r="J67" s="63"/>
      <c r="K67" s="63"/>
      <c r="L67" s="64"/>
      <c r="M67" s="64"/>
      <c r="N67" s="64"/>
      <c r="O67" s="64"/>
      <c r="P67" s="64"/>
      <c r="Q67" s="64"/>
      <c r="R67" s="64"/>
      <c r="S67" s="64"/>
      <c r="T67" s="65"/>
    </row>
    <row r="68" spans="1:23" ht="16.5" thickTop="1" thickBot="1" x14ac:dyDescent="0.3">
      <c r="A68" s="66"/>
      <c r="B68" s="67"/>
      <c r="C68" s="68"/>
      <c r="D68" s="68"/>
      <c r="E68" s="69"/>
      <c r="F68" s="69"/>
      <c r="G68" s="69"/>
      <c r="H68" s="69"/>
      <c r="I68" s="69"/>
      <c r="J68" s="69"/>
      <c r="K68" s="69"/>
      <c r="L68" s="70"/>
      <c r="M68" s="70"/>
      <c r="N68" s="70"/>
      <c r="O68" s="70"/>
      <c r="P68" s="70"/>
      <c r="Q68" s="70"/>
      <c r="R68" s="70"/>
      <c r="S68" s="70"/>
      <c r="T68" s="71"/>
    </row>
    <row r="69" spans="1:23" ht="15.75" thickTop="1" x14ac:dyDescent="0.25">
      <c r="A69" s="72"/>
      <c r="B69" s="73"/>
      <c r="C69" s="74"/>
      <c r="D69" s="74"/>
      <c r="E69" s="92">
        <f>E27+E15+E12+E9</f>
        <v>5.0562423736114817E-2</v>
      </c>
      <c r="F69" s="92">
        <f>F30+F27+F24+F18+F15+F12</f>
        <v>9.1928778083018844E-2</v>
      </c>
      <c r="G69" s="92">
        <f>G45+G33+G30+G24+G18+G15+G12</f>
        <v>8.6013792759182847E-2</v>
      </c>
      <c r="H69" s="92">
        <f>H45+H33+H30+H24+H18+H15</f>
        <v>7.8349345514514224E-2</v>
      </c>
      <c r="I69" s="92">
        <f>I45+I42+I33+I24+I21+I18</f>
        <v>7.8289004057909936E-2</v>
      </c>
      <c r="J69" s="92">
        <f>J45+J42+J36+J21+J18</f>
        <v>4.6669108678397617E-2</v>
      </c>
      <c r="K69" s="92">
        <f>K66+K63+K60+K57+K54+K51+K48+K45+K42+K39+K36+K33+K30+K27+K24+K21+K18+K15+K12+K9</f>
        <v>7.2604521177730447E-2</v>
      </c>
      <c r="L69" s="92">
        <f t="shared" ref="L69:T69" si="3">L66+L63+L60+L57+L54+L51+L48+L45+L42+L39+L36+L33+L30+L27+L24+L21+L18+L15+L12+L9</f>
        <v>7.2339684779318195E-2</v>
      </c>
      <c r="M69" s="92">
        <f t="shared" si="3"/>
        <v>8.869312018538679E-2</v>
      </c>
      <c r="N69" s="92">
        <f t="shared" si="3"/>
        <v>6.5528259547172521E-2</v>
      </c>
      <c r="O69" s="92">
        <f t="shared" si="3"/>
        <v>9.5266550376856884E-2</v>
      </c>
      <c r="P69" s="92">
        <f t="shared" si="3"/>
        <v>5.9874334194836343E-2</v>
      </c>
      <c r="Q69" s="92">
        <f t="shared" si="3"/>
        <v>5.9874334194836343E-2</v>
      </c>
      <c r="R69" s="92">
        <f t="shared" si="3"/>
        <v>3.8890809976589349E-2</v>
      </c>
      <c r="S69" s="92">
        <f t="shared" si="3"/>
        <v>9.9590234969921462E-3</v>
      </c>
      <c r="T69" s="92">
        <f t="shared" si="3"/>
        <v>5.1569092411426626E-3</v>
      </c>
    </row>
    <row r="70" spans="1:23" x14ac:dyDescent="0.25">
      <c r="A70" s="72"/>
      <c r="B70" s="73"/>
      <c r="C70" s="74"/>
      <c r="D70" s="74"/>
      <c r="E70" s="92">
        <f>E69</f>
        <v>5.0562423736114817E-2</v>
      </c>
      <c r="F70" s="92">
        <f>E70+F69</f>
        <v>0.14249120181913366</v>
      </c>
      <c r="G70" s="92">
        <f t="shared" ref="G70:T70" si="4">F70+G69</f>
        <v>0.22850499457831652</v>
      </c>
      <c r="H70" s="92">
        <f t="shared" si="4"/>
        <v>0.30685434009283075</v>
      </c>
      <c r="I70" s="92">
        <f t="shared" si="4"/>
        <v>0.3851433441507407</v>
      </c>
      <c r="J70" s="92">
        <f t="shared" si="4"/>
        <v>0.43181245282913833</v>
      </c>
      <c r="K70" s="92">
        <f t="shared" si="4"/>
        <v>0.5044169740068688</v>
      </c>
      <c r="L70" s="92">
        <f t="shared" si="4"/>
        <v>0.57675665878618698</v>
      </c>
      <c r="M70" s="92">
        <f t="shared" si="4"/>
        <v>0.66544977897157376</v>
      </c>
      <c r="N70" s="92">
        <f t="shared" si="4"/>
        <v>0.73097803851874632</v>
      </c>
      <c r="O70" s="92">
        <f t="shared" si="4"/>
        <v>0.82624458889560315</v>
      </c>
      <c r="P70" s="92">
        <f t="shared" si="4"/>
        <v>0.88611892309043949</v>
      </c>
      <c r="Q70" s="92">
        <f t="shared" si="4"/>
        <v>0.94599325728527583</v>
      </c>
      <c r="R70" s="92">
        <f t="shared" si="4"/>
        <v>0.98488406726186517</v>
      </c>
      <c r="S70" s="92">
        <f t="shared" si="4"/>
        <v>0.99484309075885735</v>
      </c>
      <c r="T70" s="92">
        <f t="shared" si="4"/>
        <v>1</v>
      </c>
    </row>
    <row r="71" spans="1:23" x14ac:dyDescent="0.25">
      <c r="A71" s="118" t="s">
        <v>248</v>
      </c>
      <c r="B71" s="73"/>
      <c r="C71" s="73"/>
      <c r="D71" s="75"/>
      <c r="F71" s="75"/>
      <c r="G71" s="75" t="s">
        <v>19</v>
      </c>
      <c r="I71" s="75"/>
      <c r="J71" s="75"/>
      <c r="K71" s="75"/>
      <c r="Q71" s="75" t="s">
        <v>19</v>
      </c>
      <c r="S71" s="75"/>
      <c r="T71" s="76"/>
    </row>
    <row r="72" spans="1:23" ht="6" customHeight="1" thickBot="1" x14ac:dyDescent="0.3">
      <c r="A72" s="72"/>
      <c r="B72" s="73"/>
      <c r="C72" s="73"/>
      <c r="D72" s="73"/>
      <c r="F72" s="73"/>
      <c r="G72" s="73"/>
      <c r="I72" s="73"/>
      <c r="J72" s="73"/>
      <c r="K72" s="73"/>
      <c r="Q72" s="73"/>
      <c r="S72" s="73"/>
      <c r="T72" s="77"/>
    </row>
    <row r="73" spans="1:23" ht="15.75" thickBot="1" x14ac:dyDescent="0.3">
      <c r="A73" s="180" t="s">
        <v>247</v>
      </c>
      <c r="B73" s="181"/>
      <c r="C73" s="181"/>
      <c r="D73" s="75"/>
      <c r="E73" s="78"/>
      <c r="F73" s="75"/>
      <c r="G73" s="75" t="str">
        <f>'[1]Análisis P.U.'!$C$70</f>
        <v xml:space="preserve">ING. </v>
      </c>
      <c r="H73" s="78"/>
      <c r="I73" s="75"/>
      <c r="J73" s="79"/>
      <c r="K73" s="80" t="s">
        <v>20</v>
      </c>
      <c r="Q73" s="75" t="str">
        <f>'[1]Análisis P.U.'!$G$76</f>
        <v>ING.</v>
      </c>
      <c r="S73" s="75"/>
      <c r="T73" s="76"/>
    </row>
    <row r="74" spans="1:23" ht="15.75" thickBot="1" x14ac:dyDescent="0.3">
      <c r="A74" s="180" t="str">
        <f>'[1]Análisis P.U.'!$C$77</f>
        <v>PROYECTOS HIDRAULICOS URBANOS</v>
      </c>
      <c r="B74" s="181"/>
      <c r="C74" s="181"/>
      <c r="D74" s="75"/>
      <c r="E74" s="78"/>
      <c r="F74" s="75"/>
      <c r="G74" s="75"/>
      <c r="H74" s="78"/>
      <c r="I74" s="75"/>
      <c r="J74" s="75"/>
      <c r="K74" s="81"/>
      <c r="L74" s="75"/>
      <c r="M74" s="75"/>
      <c r="N74" s="75"/>
      <c r="O74" s="75"/>
      <c r="P74" s="75"/>
      <c r="Q74" s="75"/>
      <c r="R74" s="78"/>
      <c r="S74" s="75"/>
      <c r="T74" s="76"/>
    </row>
    <row r="75" spans="1:23" ht="15.75" thickBot="1" x14ac:dyDescent="0.3">
      <c r="A75" s="180" t="str">
        <f>'[1]Análisis P.U.'!$C$78</f>
        <v>ESPECIALIDAD DE HIDRAULICA URBANA</v>
      </c>
      <c r="B75" s="181"/>
      <c r="C75" s="181"/>
      <c r="D75" s="75"/>
      <c r="E75" s="78"/>
      <c r="F75" s="75"/>
      <c r="G75" s="75"/>
      <c r="H75" s="78"/>
      <c r="I75" s="75"/>
      <c r="J75" s="82"/>
      <c r="K75" s="80" t="s">
        <v>21</v>
      </c>
      <c r="L75" s="75"/>
      <c r="M75" s="75"/>
      <c r="N75" s="75"/>
      <c r="O75" s="75"/>
      <c r="P75" s="75"/>
      <c r="Q75" s="75"/>
      <c r="R75" s="78"/>
      <c r="S75" s="75"/>
      <c r="T75" s="76"/>
    </row>
    <row r="76" spans="1:23" ht="7.5" customHeight="1" thickBot="1" x14ac:dyDescent="0.3">
      <c r="A76" s="83"/>
      <c r="B76" s="84"/>
      <c r="C76" s="84"/>
      <c r="D76" s="84"/>
      <c r="E76" s="84"/>
      <c r="F76" s="84"/>
      <c r="G76" s="84"/>
      <c r="H76" s="84"/>
      <c r="I76" s="84"/>
      <c r="J76" s="84"/>
      <c r="K76" s="85"/>
      <c r="L76" s="84"/>
      <c r="M76" s="86"/>
      <c r="N76" s="86"/>
      <c r="O76" s="86"/>
      <c r="P76" s="86"/>
      <c r="Q76" s="86"/>
      <c r="R76" s="86"/>
      <c r="S76" s="86"/>
      <c r="T76" s="87"/>
    </row>
    <row r="77" spans="1:23" ht="6.75" customHeight="1" thickTop="1" x14ac:dyDescent="0.25">
      <c r="A77" s="88"/>
      <c r="B77" s="88"/>
      <c r="C77" s="89"/>
      <c r="D77" s="89"/>
      <c r="E77" s="90"/>
      <c r="F77" s="90"/>
      <c r="G77" s="90"/>
      <c r="H77" s="90"/>
      <c r="I77" s="90"/>
      <c r="J77" s="90"/>
      <c r="K77" s="90"/>
      <c r="L77" s="91"/>
      <c r="M77" s="91"/>
      <c r="N77" s="91"/>
      <c r="O77" s="91"/>
      <c r="P77" s="91"/>
      <c r="Q77" s="91"/>
      <c r="R77" s="91"/>
      <c r="S77" s="91"/>
      <c r="T77" s="91"/>
    </row>
  </sheetData>
  <mergeCells count="63">
    <mergeCell ref="B66:D66"/>
    <mergeCell ref="B67:D67"/>
    <mergeCell ref="A73:C73"/>
    <mergeCell ref="A74:C74"/>
    <mergeCell ref="A75:C75"/>
    <mergeCell ref="B65:D65"/>
    <mergeCell ref="B50:D50"/>
    <mergeCell ref="B51:D51"/>
    <mergeCell ref="B53:D53"/>
    <mergeCell ref="B54:D54"/>
    <mergeCell ref="B56:D56"/>
    <mergeCell ref="B57:D57"/>
    <mergeCell ref="B59:D59"/>
    <mergeCell ref="B60:D60"/>
    <mergeCell ref="B62:D62"/>
    <mergeCell ref="B63:D63"/>
    <mergeCell ref="B64:D64"/>
    <mergeCell ref="B48:D48"/>
    <mergeCell ref="B32:D32"/>
    <mergeCell ref="B33:D33"/>
    <mergeCell ref="B35:D35"/>
    <mergeCell ref="B36:D36"/>
    <mergeCell ref="B38:D38"/>
    <mergeCell ref="B39:D39"/>
    <mergeCell ref="B41:D41"/>
    <mergeCell ref="B42:D42"/>
    <mergeCell ref="B44:D44"/>
    <mergeCell ref="B45:D45"/>
    <mergeCell ref="B47:D4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A1:T1"/>
    <mergeCell ref="A2:T2"/>
    <mergeCell ref="A3:T3"/>
    <mergeCell ref="A4:T4"/>
    <mergeCell ref="A5:A6"/>
    <mergeCell ref="B5:D6"/>
    <mergeCell ref="E5:H5"/>
    <mergeCell ref="I5:L5"/>
    <mergeCell ref="M5:P5"/>
    <mergeCell ref="Q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 TEMATICO</vt:lpstr>
      <vt:lpstr>REFERENCIAS</vt:lpstr>
      <vt:lpstr>CALENDARIO INFORMES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CAGIGAS</dc:creator>
  <cp:lastModifiedBy>flor</cp:lastModifiedBy>
  <cp:lastPrinted>2019-08-31T16:38:27Z</cp:lastPrinted>
  <dcterms:created xsi:type="dcterms:W3CDTF">2019-08-04T17:11:51Z</dcterms:created>
  <dcterms:modified xsi:type="dcterms:W3CDTF">2019-09-17T02:13:02Z</dcterms:modified>
</cp:coreProperties>
</file>